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<sst xmlns="http://schemas.openxmlformats.org/spreadsheetml/2006/main" count="692" uniqueCount="342">
  <si>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</si>
  <si>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</si>
  <si>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</si>
  <si>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</si>
  <si>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</si>
  <si>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</si>
  <si>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</si>
  <si>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</si>
  <si>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</si>
  <si>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</si>
  <si>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</si>
  <si>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</si>
  <si>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</si>
  <si>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</si>
  <si>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</si>
  <si>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</si>
  <si>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</si>
  <si>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</si>
  <si>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</si>
  <si>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</si>
  <si>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</si>
  <si>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</si>
  <si>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</si>
  <si>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</si>
  <si>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</si>
  <si>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</si>
  <si>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</si>
  <si>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</si>
  <si>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</si>
  <si>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</si>
  <si>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</si>
  <si>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</si>
  <si>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</si>
  <si>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</si>
  <si>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</si>
  <si>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</si>
  <si>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</si>
  <si>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</si>
  <si>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</si>
  <si>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</si>
  <si>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</si>
  <si>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</si>
  <si>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</si>
  <si>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</si>
  <si>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</si>
  <si>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</si>
  <si>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</si>
  <si>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</si>
  <si>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</si>
  <si>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</si>
  <si>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</si>
  <si>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</si>
  <si>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</si>
  <si>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</si>
  <si>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</si>
  <si>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</si>
  <si>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</si>
  <si>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</si>
  <si>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</si>
  <si>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</si>
  <si>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</si>
  <si>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</si>
  <si>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</si>
  <si>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</si>
  <si>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</si>
  <si>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</si>
  <si>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</si>
  <si>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</si>
  <si>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</si>
  <si>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</si>
  <si>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</si>
  <si>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</si>
  <si>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</si>
  <si>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</si>
  <si>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</si>
  <si>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</si>
  <si>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</si>
  <si>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</si>
  <si>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</si>
  <si>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</si>
  <si>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</si>
  <si>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</si>
  <si>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</si>
  <si>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</si>
  <si>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</si>
  <si>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</si>
  <si>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</si>
  <si>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</si>
  <si>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</si>
  <si>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</si>
  <si>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</si>
  <si>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</si>
  <si>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</si>
  <si>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</si>
  <si>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</si>
  <si>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</si>
  <si>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</si>
  <si>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</si>
  <si>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</si>
  <si>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</si>
  <si>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</si>
  <si>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</si>
  <si>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</si>
  <si>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</si>
  <si>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</si>
  <si>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</si>
  <si>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</si>
  <si>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</si>
  <si>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</si>
  <si>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</si>
  <si>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</si>
  <si>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</si>
  <si>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</si>
  <si>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</si>
  <si>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</si>
  <si>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</si>
  <si>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</si>
  <si>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</si>
  <si>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</si>
  <si>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</si>
  <si>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</si>
  <si>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</si>
  <si>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</si>
  <si>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</si>
  <si>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</si>
  <si>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</si>
  <si>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</si>
  <si>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</si>
  <si>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</si>
  <si>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</si>
  <si>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</si>
  <si>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</si>
  <si>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</si>
  <si>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</si>
  <si>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</si>
  <si>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</si>
  <si>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</si>
  <si>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</si>
  <si>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</si>
  <si>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</si>
  <si>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</si>
  <si>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</si>
  <si>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</si>
  <si>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</si>
  <si>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</si>
  <si>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</si>
  <si>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</si>
  <si>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</si>
  <si>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</si>
  <si>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</si>
  <si>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</si>
  <si>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</si>
  <si>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</si>
  <si>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</si>
  <si>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</si>
  <si>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</si>
  <si>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</si>
  <si>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</si>
  <si>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</si>
  <si>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</si>
  <si>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</si>
  <si>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</si>
  <si>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</si>
  <si>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</si>
  <si>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</si>
  <si>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</si>
  <si>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</si>
  <si>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</si>
  <si>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</si>
  <si>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</si>
  <si>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</si>
  <si>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</si>
  <si>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</si>
  <si>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</si>
  <si>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</si>
  <si>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</si>
  <si>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</si>
  <si>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</si>
  <si>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</si>
  <si>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</si>
  <si>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</si>
  <si>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</si>
  <si>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</si>
  <si>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</si>
  <si>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</si>
  <si>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</si>
  <si>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</si>
  <si>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</si>
  <si>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</si>
  <si>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</si>
  <si>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</si>
  <si>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</si>
  <si>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</si>
  <si>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</si>
  <si>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</si>
  <si>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</si>
  <si>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</si>
  <si>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</si>
  <si>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</si>
  <si>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</si>
  <si>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</si>
  <si>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</si>
  <si>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</si>
  <si>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</si>
  <si>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</si>
  <si>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</si>
  <si>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</si>
  <si>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</si>
  <si>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</si>
  <si>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</si>
  <si>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</si>
  <si>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</si>
  <si>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</si>
  <si>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</si>
  <si>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</si>
  <si>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</si>
  <si>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</si>
  <si>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</si>
  <si>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</si>
  <si>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</si>
  <si>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</si>
  <si>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</si>
  <si>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</si>
  <si>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</si>
  <si>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</si>
  <si>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</si>
  <si>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</si>
  <si>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</si>
  <si>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</si>
  <si>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</si>
  <si>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</si>
  <si>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</si>
  <si>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</si>
  <si>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</si>
  <si>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</si>
  <si>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</si>
  <si>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</si>
  <si>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</si>
  <si>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</si>
  <si>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</si>
  <si>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</si>
  <si>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</si>
  <si>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</si>
  <si>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</si>
  <si>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</si>
  <si>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</si>
  <si>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</si>
  <si>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</si>
  <si>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</si>
  <si>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</si>
  <si>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</si>
  <si>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</si>
  <si>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</si>
  <si>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</si>
  <si>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</si>
  <si>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</si>
  <si>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</si>
  <si>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</si>
  <si>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</si>
  <si>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</si>
  <si>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</si>
  <si>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</si>
  <si>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</si>
  <si>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</si>
  <si>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</si>
  <si>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</si>
  <si>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</si>
  <si>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</si>
  <si>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</si>
  <si>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</si>
  <si>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</si>
  <si>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</si>
  <si>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</si>
  <si>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</si>
  <si>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</si>
  <si>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</si>
  <si>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</si>
  <si>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</si>
  <si>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엽산</t>
    <phoneticPr fontId="1" type="noConversion"/>
  </si>
  <si>
    <t>출력시각</t>
    <phoneticPr fontId="1" type="noConversion"/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</si>
  <si>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</si>
  <si>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</si>
  <si>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</si>
  <si>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셀레늄</t>
    <phoneticPr fontId="1" type="noConversion"/>
  </si>
  <si>
    <t>적정비율(최소)</t>
    <phoneticPr fontId="1" type="noConversion"/>
  </si>
  <si>
    <t>염소</t>
    <phoneticPr fontId="1" type="noConversion"/>
  </si>
  <si>
    <t>티아민</t>
    <phoneticPr fontId="1" type="noConversion"/>
  </si>
  <si>
    <t>엽산(μg DFE/일)</t>
    <phoneticPr fontId="1" type="noConversion"/>
  </si>
  <si>
    <t>불소</t>
    <phoneticPr fontId="1" type="noConversion"/>
  </si>
  <si>
    <t>몰리브덴</t>
    <phoneticPr fontId="1" type="noConversion"/>
  </si>
  <si>
    <t>크롬(ug/일)</t>
    <phoneticPr fontId="1" type="noConversion"/>
  </si>
  <si>
    <t>다량영양소</t>
    <phoneticPr fontId="1" type="noConversion"/>
  </si>
  <si>
    <t>단백질(g/일)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</si>
  <si>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</si>
  <si>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</si>
  <si>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</si>
  <si>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</si>
  <si>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</si>
  <si>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</si>
  <si>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</si>
  <si>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</si>
  <si>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</si>
  <si>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다량 무기질</t>
    <phoneticPr fontId="1" type="noConversion"/>
  </si>
  <si>
    <t>구리</t>
    <phoneticPr fontId="1" type="noConversion"/>
  </si>
  <si>
    <t>요오드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</si>
  <si>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</si>
  <si>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</si>
  <si>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</si>
  <si>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판토텐산</t>
    <phoneticPr fontId="1" type="noConversion"/>
  </si>
  <si>
    <t>필요추정량</t>
    <phoneticPr fontId="1" type="noConversion"/>
  </si>
  <si>
    <t>지방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</si>
  <si>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</si>
  <si>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</si>
  <si>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</si>
  <si>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</si>
  <si>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</si>
  <si>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</si>
  <si>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</si>
  <si>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</si>
  <si>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</si>
  <si>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</si>
  <si>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망간</t>
    <phoneticPr fontId="1" type="noConversion"/>
  </si>
  <si>
    <t>크롬</t>
    <phoneticPr fontId="1" type="noConversion"/>
  </si>
  <si>
    <t>F</t>
  </si>
  <si>
    <t>(설문지 : FFQ 95문항 설문지, 사용자 : 김은희, ID : H1900701)</t>
  </si>
  <si>
    <t>2021년 08월 10일 14:55:34</t>
  </si>
  <si>
    <t>에너지(kcal)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</si>
  <si>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</si>
  <si>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</si>
  <si>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</si>
  <si>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</si>
  <si>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n-6불포화</t>
    <phoneticPr fontId="1" type="noConversion"/>
  </si>
  <si>
    <t>평균필요량</t>
    <phoneticPr fontId="1" type="noConversion"/>
  </si>
  <si>
    <t>섭취량</t>
    <phoneticPr fontId="1" type="noConversion"/>
  </si>
  <si>
    <t>지용성 비타민</t>
    <phoneticPr fontId="1" type="noConversion"/>
  </si>
  <si>
    <t>충분섭취량</t>
    <phoneticPr fontId="1" type="noConversion"/>
  </si>
  <si>
    <t>평균필요량</t>
    <phoneticPr fontId="1" type="noConversion"/>
  </si>
  <si>
    <t>리보플라빈</t>
    <phoneticPr fontId="1" type="noConversion"/>
  </si>
  <si>
    <t>니아신</t>
    <phoneticPr fontId="1" type="noConversion"/>
  </si>
  <si>
    <t>아연</t>
    <phoneticPr fontId="1" type="noConversion"/>
  </si>
  <si>
    <t>H1900701</t>
  </si>
  <si>
    <t>김은희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</si>
</sst>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52.594031999999999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3952"/>
        <c:axId val="262934344"/>
      </c:barChart>
      <c:catAx>
        <c:axId val="26293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4344"/>
        <c:crosses val="autoZero"/>
        <c:auto val="1"/>
        <c:lblAlgn val="ctr"/>
        <c:lblOffset val="100"/>
        <c:noMultiLvlLbl val="0"/>
      </c:catAx>
      <c:valAx>
        <c:axId val="26293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1.1993412000000001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77824"/>
        <c:axId val="505879000"/>
      </c:barChart>
      <c:catAx>
        <c:axId val="5058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79000"/>
        <c:crosses val="autoZero"/>
        <c:auto val="1"/>
        <c:lblAlgn val="ctr"/>
        <c:lblOffset val="100"/>
        <c:noMultiLvlLbl val="0"/>
      </c:catAx>
      <c:valAx>
        <c:axId val="50587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0.39420167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80176"/>
        <c:axId val="505880568"/>
      </c:barChart>
      <c:catAx>
        <c:axId val="50588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80568"/>
        <c:crosses val="autoZero"/>
        <c:auto val="1"/>
        <c:lblAlgn val="ctr"/>
        <c:lblOffset val="100"/>
        <c:noMultiLvlLbl val="0"/>
      </c:catAx>
      <c:valAx>
        <c:axId val="50588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8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884.94029999999998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77432"/>
        <c:axId val="505624104"/>
      </c:barChart>
      <c:catAx>
        <c:axId val="5058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624104"/>
        <c:crosses val="autoZero"/>
        <c:auto val="1"/>
        <c:lblAlgn val="ctr"/>
        <c:lblOffset val="100"/>
        <c:noMultiLvlLbl val="0"/>
      </c:catAx>
      <c:valAx>
        <c:axId val="50562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1850.4412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623712"/>
        <c:axId val="505624496"/>
      </c:barChart>
      <c:catAx>
        <c:axId val="50562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624496"/>
        <c:crosses val="autoZero"/>
        <c:auto val="1"/>
        <c:lblAlgn val="ctr"/>
        <c:lblOffset val="100"/>
        <c:noMultiLvlLbl val="0"/>
      </c:catAx>
      <c:valAx>
        <c:axId val="505624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6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64.434950000000001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624888"/>
        <c:axId val="505625280"/>
      </c:barChart>
      <c:catAx>
        <c:axId val="50562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625280"/>
        <c:crosses val="autoZero"/>
        <c:auto val="1"/>
        <c:lblAlgn val="ctr"/>
        <c:lblOffset val="100"/>
        <c:noMultiLvlLbl val="0"/>
      </c:catAx>
      <c:valAx>
        <c:axId val="50562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62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76.448650000000001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625672"/>
        <c:axId val="505622144"/>
      </c:barChart>
      <c:catAx>
        <c:axId val="50562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622144"/>
        <c:crosses val="autoZero"/>
        <c:auto val="1"/>
        <c:lblAlgn val="ctr"/>
        <c:lblOffset val="100"/>
        <c:noMultiLvlLbl val="0"/>
      </c:catAx>
      <c:valAx>
        <c:axId val="50562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62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9.2490469999999991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814824"/>
        <c:axId val="516813648"/>
      </c:barChart>
      <c:catAx>
        <c:axId val="51681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813648"/>
        <c:crosses val="autoZero"/>
        <c:auto val="1"/>
        <c:lblAlgn val="ctr"/>
        <c:lblOffset val="100"/>
        <c:noMultiLvlLbl val="0"/>
      </c:catAx>
      <c:valAx>
        <c:axId val="51681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81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610.52246000000002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815608"/>
        <c:axId val="516814040"/>
      </c:barChart>
      <c:catAx>
        <c:axId val="51681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814040"/>
        <c:crosses val="autoZero"/>
        <c:auto val="1"/>
        <c:lblAlgn val="ctr"/>
        <c:lblOffset val="100"/>
        <c:noMultiLvlLbl val="0"/>
      </c:catAx>
      <c:valAx>
        <c:axId val="516814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81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4.9707726000000001E-2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816000"/>
        <c:axId val="516813256"/>
      </c:barChart>
      <c:catAx>
        <c:axId val="51681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813256"/>
        <c:crosses val="autoZero"/>
        <c:auto val="1"/>
        <c:lblAlgn val="ctr"/>
        <c:lblOffset val="100"/>
        <c:noMultiLvlLbl val="0"/>
      </c:catAx>
      <c:valAx>
        <c:axId val="51681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8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2.6513149999999999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80968"/>
        <c:axId val="523480576"/>
      </c:barChart>
      <c:catAx>
        <c:axId val="52348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80576"/>
        <c:crosses val="autoZero"/>
        <c:auto val="1"/>
        <c:lblAlgn val="ctr"/>
        <c:lblOffset val="100"/>
        <c:noMultiLvlLbl val="0"/>
      </c:catAx>
      <c:valAx>
        <c:axId val="52348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8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15.152870999999999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6304"/>
        <c:axId val="262933168"/>
      </c:barChart>
      <c:catAx>
        <c:axId val="26293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3168"/>
        <c:crosses val="autoZero"/>
        <c:auto val="1"/>
        <c:lblAlgn val="ctr"/>
        <c:lblOffset val="100"/>
        <c:noMultiLvlLbl val="0"/>
      </c:catAx>
      <c:valAx>
        <c:axId val="26293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287.97019999999998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81752"/>
        <c:axId val="523482144"/>
      </c:barChart>
      <c:catAx>
        <c:axId val="52348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82144"/>
        <c:crosses val="autoZero"/>
        <c:auto val="1"/>
        <c:lblAlgn val="ctr"/>
        <c:lblOffset val="100"/>
        <c:noMultiLvlLbl val="0"/>
      </c:catAx>
      <c:valAx>
        <c:axId val="52348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8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79.362979999999993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79008"/>
        <c:axId val="523479400"/>
      </c:barChart>
      <c:catAx>
        <c:axId val="52347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79400"/>
        <c:crosses val="autoZero"/>
        <c:auto val="1"/>
        <c:lblAlgn val="ctr"/>
        <c:lblOffset val="100"/>
        <c:noMultiLvlLbl val="0"/>
      </c:catAx>
      <c:valAx>
        <c:axId val="52347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10.629</c:v>
                </c:pt>
                <c:pt idx="1">
                  <c:v>6.7969999999999997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3480184"/>
        <c:axId val="631601464"/>
      </c:barChart>
      <c:catAx>
        <c:axId val="52348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601464"/>
        <c:crosses val="autoZero"/>
        <c:auto val="1"/>
        <c:lblAlgn val="ctr"/>
        <c:lblOffset val="100"/>
        <c:noMultiLvlLbl val="0"/>
      </c:catAx>
      <c:valAx>
        <c:axId val="63160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8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10.018121000000001</c:v>
                </c:pt>
                <c:pt idx="1">
                  <c:v>13.086644</c:v>
                </c:pt>
                <c:pt idx="2">
                  <c:v>10.875033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340.70391999999998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599112"/>
        <c:axId val="631599896"/>
      </c:barChart>
      <c:catAx>
        <c:axId val="63159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599896"/>
        <c:crosses val="autoZero"/>
        <c:auto val="1"/>
        <c:lblAlgn val="ctr"/>
        <c:lblOffset val="100"/>
        <c:noMultiLvlLbl val="0"/>
      </c:catAx>
      <c:valAx>
        <c:axId val="631599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59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11.689842000000001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600680"/>
        <c:axId val="631602640"/>
      </c:barChart>
      <c:catAx>
        <c:axId val="63160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602640"/>
        <c:crosses val="autoZero"/>
        <c:auto val="1"/>
        <c:lblAlgn val="ctr"/>
        <c:lblOffset val="100"/>
        <c:noMultiLvlLbl val="0"/>
      </c:catAx>
      <c:valAx>
        <c:axId val="63160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60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74.944000000000003</c:v>
                </c:pt>
                <c:pt idx="1">
                  <c:v>7.5590000000000002</c:v>
                </c:pt>
                <c:pt idx="2">
                  <c:v>17.497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1601072"/>
        <c:axId val="506096760"/>
      </c:barChart>
      <c:catAx>
        <c:axId val="63160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96760"/>
        <c:crosses val="autoZero"/>
        <c:auto val="1"/>
        <c:lblAlgn val="ctr"/>
        <c:lblOffset val="100"/>
        <c:noMultiLvlLbl val="0"/>
      </c:catAx>
      <c:valAx>
        <c:axId val="50609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60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1342.0454999999999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94800"/>
        <c:axId val="506097152"/>
      </c:barChart>
      <c:catAx>
        <c:axId val="50609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97152"/>
        <c:crosses val="autoZero"/>
        <c:auto val="1"/>
        <c:lblAlgn val="ctr"/>
        <c:lblOffset val="100"/>
        <c:noMultiLvlLbl val="0"/>
      </c:catAx>
      <c:valAx>
        <c:axId val="506097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9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48.500335999999997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95976"/>
        <c:axId val="506097936"/>
      </c:barChart>
      <c:catAx>
        <c:axId val="50609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97936"/>
        <c:crosses val="autoZero"/>
        <c:auto val="1"/>
        <c:lblAlgn val="ctr"/>
        <c:lblOffset val="100"/>
        <c:noMultiLvlLbl val="0"/>
      </c:catAx>
      <c:valAx>
        <c:axId val="506097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9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336.21987999999999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96368"/>
        <c:axId val="506098328"/>
      </c:barChart>
      <c:catAx>
        <c:axId val="50609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98328"/>
        <c:crosses val="autoZero"/>
        <c:auto val="1"/>
        <c:lblAlgn val="ctr"/>
        <c:lblOffset val="100"/>
        <c:noMultiLvlLbl val="0"/>
      </c:catAx>
      <c:valAx>
        <c:axId val="50609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9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6.4262853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7088"/>
        <c:axId val="262935520"/>
      </c:barChart>
      <c:catAx>
        <c:axId val="26293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5520"/>
        <c:crosses val="autoZero"/>
        <c:auto val="1"/>
        <c:lblAlgn val="ctr"/>
        <c:lblOffset val="100"/>
        <c:noMultiLvlLbl val="0"/>
      </c:catAx>
      <c:valAx>
        <c:axId val="26293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3905.0880999999999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5413640"/>
        <c:axId val="645412464"/>
      </c:barChart>
      <c:catAx>
        <c:axId val="64541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412464"/>
        <c:crosses val="autoZero"/>
        <c:auto val="1"/>
        <c:lblAlgn val="ctr"/>
        <c:lblOffset val="100"/>
        <c:noMultiLvlLbl val="0"/>
      </c:catAx>
      <c:valAx>
        <c:axId val="64541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541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10.840445000000001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5416384"/>
        <c:axId val="645412856"/>
      </c:barChart>
      <c:catAx>
        <c:axId val="64541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412856"/>
        <c:crosses val="autoZero"/>
        <c:auto val="1"/>
        <c:lblAlgn val="ctr"/>
        <c:lblOffset val="100"/>
        <c:noMultiLvlLbl val="0"/>
      </c:catAx>
      <c:valAx>
        <c:axId val="64541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54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2.4428567999999999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5415992"/>
        <c:axId val="645416776"/>
      </c:barChart>
      <c:catAx>
        <c:axId val="64541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416776"/>
        <c:crosses val="autoZero"/>
        <c:auto val="1"/>
        <c:lblAlgn val="ctr"/>
        <c:lblOffset val="100"/>
        <c:noMultiLvlLbl val="0"/>
      </c:catAx>
      <c:valAx>
        <c:axId val="64541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541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147.643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0424"/>
        <c:axId val="262931600"/>
      </c:barChart>
      <c:catAx>
        <c:axId val="26293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1600"/>
        <c:crosses val="autoZero"/>
        <c:auto val="1"/>
        <c:lblAlgn val="ctr"/>
        <c:lblOffset val="100"/>
        <c:noMultiLvlLbl val="0"/>
      </c:catAx>
      <c:valAx>
        <c:axId val="26293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0.82667250000000003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5128"/>
        <c:axId val="262935912"/>
      </c:barChart>
      <c:catAx>
        <c:axId val="2629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5912"/>
        <c:crosses val="autoZero"/>
        <c:auto val="1"/>
        <c:lblAlgn val="ctr"/>
        <c:lblOffset val="100"/>
        <c:noMultiLvlLbl val="0"/>
      </c:catAx>
      <c:valAx>
        <c:axId val="262935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13.124207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68064"/>
        <c:axId val="639264536"/>
      </c:barChart>
      <c:catAx>
        <c:axId val="63926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64536"/>
        <c:crosses val="autoZero"/>
        <c:auto val="1"/>
        <c:lblAlgn val="ctr"/>
        <c:lblOffset val="100"/>
        <c:noMultiLvlLbl val="0"/>
      </c:catAx>
      <c:valAx>
        <c:axId val="63926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2.4428567999999999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66104"/>
        <c:axId val="639266496"/>
      </c:barChart>
      <c:catAx>
        <c:axId val="63926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66496"/>
        <c:crosses val="autoZero"/>
        <c:auto val="1"/>
        <c:lblAlgn val="ctr"/>
        <c:lblOffset val="100"/>
        <c:noMultiLvlLbl val="0"/>
      </c:catAx>
      <c:valAx>
        <c:axId val="63926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6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319.81270000000001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66888"/>
        <c:axId val="639267672"/>
      </c:barChart>
      <c:catAx>
        <c:axId val="63926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67672"/>
        <c:crosses val="autoZero"/>
        <c:auto val="1"/>
        <c:lblAlgn val="ctr"/>
        <c:lblOffset val="100"/>
        <c:noMultiLvlLbl val="0"/>
      </c:catAx>
      <c:valAx>
        <c:axId val="63926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6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10.592959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78608"/>
        <c:axId val="505878216"/>
      </c:barChart>
      <c:catAx>
        <c:axId val="50587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78216"/>
        <c:crosses val="autoZero"/>
        <c:auto val="1"/>
        <c:lblAlgn val="ctr"/>
        <c:lblOffset val="100"/>
        <c:noMultiLvlLbl val="0"/>
      </c:catAx>
      <c:valAx>
        <c:axId val="50587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7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김은희, ID : H1900701)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14:55:34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1342.0454999999999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52.594031999999999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15.152870999999999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74.944000000000003</v>
      </c>
      <c r="G8" s="59">
        <f>'DRIs DATA 입력'!G8</f>
        <v>7.5590000000000002</v>
      </c>
      <c r="H8" s="59">
        <f>'DRIs DATA 입력'!H8</f>
        <v>17.497</v>
      </c>
      <c r="I8" s="46"/>
      <c r="J8" s="59" t="s">
        <v>215</v>
      </c>
      <c r="K8" s="59">
        <f>'DRIs DATA 입력'!K8</f>
        <v>10.629</v>
      </c>
      <c r="L8" s="59">
        <f>'DRIs DATA 입력'!L8</f>
        <v>6.7969999999999997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340.70391999999998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11.689842000000001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6.4262853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147.643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48.500335999999997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1.0256684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0.82667250000000003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13.124207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2.4428567999999999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319.81270000000001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10.592959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1.1993412000000001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0.39420167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336.21987999999999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884.94029999999998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3905.0880999999999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1850.4412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64.434950000000001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76.448650000000001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10.840445000000001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9.2490469999999991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610.52246000000002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4.9707726000000001E-2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2.6513149999999999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287.97019999999998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79.362979999999993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9" sqref="L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295</v>
      </c>
      <c r="B1" s="61" t="s">
        <v>324</v>
      </c>
      <c r="G1" s="62" t="s">
        <v>279</v>
      </c>
      <c r="H1" s="61" t="s">
        <v>325</v>
      </c>
    </row>
    <row r="3" spans="1:27" x14ac:dyDescent="0.3">
      <c r="A3" s="71" t="s">
        <v>291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326</v>
      </c>
      <c r="B4" s="69"/>
      <c r="C4" s="69"/>
      <c r="E4" s="66" t="s">
        <v>276</v>
      </c>
      <c r="F4" s="67"/>
      <c r="G4" s="67"/>
      <c r="H4" s="68"/>
      <c r="J4" s="66" t="s">
        <v>296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327</v>
      </c>
      <c r="V4" s="69"/>
      <c r="W4" s="69"/>
      <c r="X4" s="69"/>
      <c r="Y4" s="69"/>
      <c r="Z4" s="69"/>
    </row>
    <row r="5" spans="1:27" x14ac:dyDescent="0.3">
      <c r="A5" s="65"/>
      <c r="B5" s="65" t="s">
        <v>309</v>
      </c>
      <c r="C5" s="65" t="s">
        <v>328</v>
      </c>
      <c r="E5" s="65"/>
      <c r="F5" s="65" t="s">
        <v>329</v>
      </c>
      <c r="G5" s="65" t="s">
        <v>310</v>
      </c>
      <c r="H5" s="65" t="s">
        <v>330</v>
      </c>
      <c r="J5" s="65"/>
      <c r="K5" s="65" t="s">
        <v>297</v>
      </c>
      <c r="L5" s="65" t="s">
        <v>331</v>
      </c>
      <c r="N5" s="65"/>
      <c r="O5" s="65" t="s">
        <v>332</v>
      </c>
      <c r="P5" s="65" t="s">
        <v>277</v>
      </c>
      <c r="Q5" s="65" t="s">
        <v>298</v>
      </c>
      <c r="R5" s="65" t="s">
        <v>280</v>
      </c>
      <c r="S5" s="65" t="s">
        <v>328</v>
      </c>
      <c r="U5" s="65"/>
      <c r="V5" s="65" t="s">
        <v>332</v>
      </c>
      <c r="W5" s="65" t="s">
        <v>277</v>
      </c>
      <c r="X5" s="65" t="s">
        <v>298</v>
      </c>
      <c r="Y5" s="65" t="s">
        <v>280</v>
      </c>
      <c r="Z5" s="65" t="s">
        <v>333</v>
      </c>
    </row>
    <row r="6" spans="1:27" x14ac:dyDescent="0.3">
      <c r="A6" s="65" t="s">
        <v>326</v>
      </c>
      <c r="B6" s="65">
        <v>1800</v>
      </c>
      <c r="C6" s="65">
        <v>1342.0454999999999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52.594031999999999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15.152870999999999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74.944000000000003</v>
      </c>
      <c r="G8" s="65">
        <v>7.5590000000000002</v>
      </c>
      <c r="H8" s="65">
        <v>17.497</v>
      </c>
      <c r="J8" s="65" t="s">
        <v>301</v>
      </c>
      <c r="K8" s="65">
        <v>10.629</v>
      </c>
      <c r="L8" s="65">
        <v>6.7969999999999997</v>
      </c>
    </row>
    <row r="13" spans="1:27" x14ac:dyDescent="0.3">
      <c r="A13" s="70" t="s">
        <v>334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305</v>
      </c>
      <c r="B14" s="69"/>
      <c r="C14" s="69"/>
      <c r="D14" s="69"/>
      <c r="E14" s="69"/>
      <c r="F14" s="69"/>
      <c r="H14" s="69" t="s">
        <v>311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332</v>
      </c>
      <c r="C15" s="65" t="s">
        <v>277</v>
      </c>
      <c r="D15" s="65" t="s">
        <v>298</v>
      </c>
      <c r="E15" s="65" t="s">
        <v>280</v>
      </c>
      <c r="F15" s="65" t="s">
        <v>328</v>
      </c>
      <c r="H15" s="65"/>
      <c r="I15" s="65" t="s">
        <v>332</v>
      </c>
      <c r="J15" s="65" t="s">
        <v>277</v>
      </c>
      <c r="K15" s="65" t="s">
        <v>298</v>
      </c>
      <c r="L15" s="65" t="s">
        <v>280</v>
      </c>
      <c r="M15" s="65" t="s">
        <v>328</v>
      </c>
      <c r="O15" s="65"/>
      <c r="P15" s="65" t="s">
        <v>332</v>
      </c>
      <c r="Q15" s="65" t="s">
        <v>277</v>
      </c>
      <c r="R15" s="65" t="s">
        <v>335</v>
      </c>
      <c r="S15" s="65" t="s">
        <v>280</v>
      </c>
      <c r="T15" s="65" t="s">
        <v>328</v>
      </c>
      <c r="V15" s="65"/>
      <c r="W15" s="65" t="s">
        <v>336</v>
      </c>
      <c r="X15" s="65" t="s">
        <v>277</v>
      </c>
      <c r="Y15" s="65" t="s">
        <v>298</v>
      </c>
      <c r="Z15" s="65" t="s">
        <v>280</v>
      </c>
      <c r="AA15" s="65" t="s">
        <v>328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340.70391999999998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11.689842000000001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6.4262853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147.643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314</v>
      </c>
      <c r="B24" s="69"/>
      <c r="C24" s="69"/>
      <c r="D24" s="69"/>
      <c r="E24" s="69"/>
      <c r="F24" s="69"/>
      <c r="H24" s="69" t="s">
        <v>286</v>
      </c>
      <c r="I24" s="69"/>
      <c r="J24" s="69"/>
      <c r="K24" s="69"/>
      <c r="L24" s="69"/>
      <c r="M24" s="69"/>
      <c r="O24" s="69" t="s">
        <v>337</v>
      </c>
      <c r="P24" s="69"/>
      <c r="Q24" s="69"/>
      <c r="R24" s="69"/>
      <c r="S24" s="69"/>
      <c r="T24" s="69"/>
      <c r="V24" s="69" t="s">
        <v>338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278</v>
      </c>
      <c r="AK24" s="69"/>
      <c r="AL24" s="69"/>
      <c r="AM24" s="69"/>
      <c r="AN24" s="69"/>
      <c r="AO24" s="69"/>
      <c r="AQ24" s="69" t="s">
        <v>281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282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332</v>
      </c>
      <c r="C25" s="65" t="s">
        <v>277</v>
      </c>
      <c r="D25" s="65" t="s">
        <v>298</v>
      </c>
      <c r="E25" s="65" t="s">
        <v>280</v>
      </c>
      <c r="F25" s="65" t="s">
        <v>328</v>
      </c>
      <c r="H25" s="65"/>
      <c r="I25" s="65" t="s">
        <v>332</v>
      </c>
      <c r="J25" s="65" t="s">
        <v>277</v>
      </c>
      <c r="K25" s="65" t="s">
        <v>298</v>
      </c>
      <c r="L25" s="65" t="s">
        <v>280</v>
      </c>
      <c r="M25" s="65" t="s">
        <v>328</v>
      </c>
      <c r="O25" s="65"/>
      <c r="P25" s="65" t="s">
        <v>332</v>
      </c>
      <c r="Q25" s="65" t="s">
        <v>277</v>
      </c>
      <c r="R25" s="65" t="s">
        <v>298</v>
      </c>
      <c r="S25" s="65" t="s">
        <v>280</v>
      </c>
      <c r="T25" s="65" t="s">
        <v>328</v>
      </c>
      <c r="V25" s="65"/>
      <c r="W25" s="65" t="s">
        <v>332</v>
      </c>
      <c r="X25" s="65" t="s">
        <v>277</v>
      </c>
      <c r="Y25" s="65" t="s">
        <v>298</v>
      </c>
      <c r="Z25" s="65" t="s">
        <v>280</v>
      </c>
      <c r="AA25" s="65" t="s">
        <v>328</v>
      </c>
      <c r="AC25" s="65"/>
      <c r="AD25" s="65" t="s">
        <v>332</v>
      </c>
      <c r="AE25" s="65" t="s">
        <v>277</v>
      </c>
      <c r="AF25" s="65" t="s">
        <v>298</v>
      </c>
      <c r="AG25" s="65" t="s">
        <v>280</v>
      </c>
      <c r="AH25" s="65" t="s">
        <v>328</v>
      </c>
      <c r="AJ25" s="65"/>
      <c r="AK25" s="65" t="s">
        <v>332</v>
      </c>
      <c r="AL25" s="65" t="s">
        <v>277</v>
      </c>
      <c r="AM25" s="65" t="s">
        <v>298</v>
      </c>
      <c r="AN25" s="65" t="s">
        <v>280</v>
      </c>
      <c r="AO25" s="65" t="s">
        <v>328</v>
      </c>
      <c r="AQ25" s="65"/>
      <c r="AR25" s="65" t="s">
        <v>332</v>
      </c>
      <c r="AS25" s="65" t="s">
        <v>277</v>
      </c>
      <c r="AT25" s="65" t="s">
        <v>298</v>
      </c>
      <c r="AU25" s="65" t="s">
        <v>280</v>
      </c>
      <c r="AV25" s="65" t="s">
        <v>328</v>
      </c>
      <c r="AX25" s="65"/>
      <c r="AY25" s="65" t="s">
        <v>332</v>
      </c>
      <c r="AZ25" s="65" t="s">
        <v>277</v>
      </c>
      <c r="BA25" s="65" t="s">
        <v>298</v>
      </c>
      <c r="BB25" s="65" t="s">
        <v>280</v>
      </c>
      <c r="BC25" s="65" t="s">
        <v>328</v>
      </c>
      <c r="BE25" s="65"/>
      <c r="BF25" s="65" t="s">
        <v>332</v>
      </c>
      <c r="BG25" s="65" t="s">
        <v>277</v>
      </c>
      <c r="BH25" s="65" t="s">
        <v>298</v>
      </c>
      <c r="BI25" s="65" t="s">
        <v>280</v>
      </c>
      <c r="BJ25" s="65" t="s">
        <v>328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48.500335999999997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1.0256684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0.82667250000000003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13.124207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2.4428567999999999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319.81270000000001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10.592959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1.1993412000000001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0.39420167</v>
      </c>
    </row>
    <row r="33" spans="1:68" x14ac:dyDescent="0.3">
      <c r="A33" s="70" t="s">
        <v>302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285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332</v>
      </c>
      <c r="C35" s="65" t="s">
        <v>277</v>
      </c>
      <c r="D35" s="65" t="s">
        <v>298</v>
      </c>
      <c r="E35" s="65" t="s">
        <v>280</v>
      </c>
      <c r="F35" s="65" t="s">
        <v>328</v>
      </c>
      <c r="H35" s="65"/>
      <c r="I35" s="65" t="s">
        <v>332</v>
      </c>
      <c r="J35" s="65" t="s">
        <v>277</v>
      </c>
      <c r="K35" s="65" t="s">
        <v>298</v>
      </c>
      <c r="L35" s="65" t="s">
        <v>280</v>
      </c>
      <c r="M35" s="65" t="s">
        <v>328</v>
      </c>
      <c r="O35" s="65"/>
      <c r="P35" s="65" t="s">
        <v>332</v>
      </c>
      <c r="Q35" s="65" t="s">
        <v>277</v>
      </c>
      <c r="R35" s="65" t="s">
        <v>298</v>
      </c>
      <c r="S35" s="65" t="s">
        <v>280</v>
      </c>
      <c r="T35" s="65" t="s">
        <v>328</v>
      </c>
      <c r="V35" s="65"/>
      <c r="W35" s="65" t="s">
        <v>332</v>
      </c>
      <c r="X35" s="65" t="s">
        <v>277</v>
      </c>
      <c r="Y35" s="65" t="s">
        <v>298</v>
      </c>
      <c r="Z35" s="65" t="s">
        <v>280</v>
      </c>
      <c r="AA35" s="65" t="s">
        <v>328</v>
      </c>
      <c r="AC35" s="65"/>
      <c r="AD35" s="65" t="s">
        <v>332</v>
      </c>
      <c r="AE35" s="65" t="s">
        <v>277</v>
      </c>
      <c r="AF35" s="65" t="s">
        <v>298</v>
      </c>
      <c r="AG35" s="65" t="s">
        <v>280</v>
      </c>
      <c r="AH35" s="65" t="s">
        <v>328</v>
      </c>
      <c r="AJ35" s="65"/>
      <c r="AK35" s="65" t="s">
        <v>332</v>
      </c>
      <c r="AL35" s="65" t="s">
        <v>277</v>
      </c>
      <c r="AM35" s="65" t="s">
        <v>298</v>
      </c>
      <c r="AN35" s="65" t="s">
        <v>280</v>
      </c>
      <c r="AO35" s="65" t="s">
        <v>328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336.21987999999999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884.94029999999998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3905.0880999999999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1850.4412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64.434950000000001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76.448650000000001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339</v>
      </c>
      <c r="I44" s="69"/>
      <c r="J44" s="69"/>
      <c r="K44" s="69"/>
      <c r="L44" s="69"/>
      <c r="M44" s="69"/>
      <c r="O44" s="69" t="s">
        <v>303</v>
      </c>
      <c r="P44" s="69"/>
      <c r="Q44" s="69"/>
      <c r="R44" s="69"/>
      <c r="S44" s="69"/>
      <c r="T44" s="69"/>
      <c r="V44" s="69" t="s">
        <v>288</v>
      </c>
      <c r="W44" s="69"/>
      <c r="X44" s="69"/>
      <c r="Y44" s="69"/>
      <c r="Z44" s="69"/>
      <c r="AA44" s="69"/>
      <c r="AC44" s="69" t="s">
        <v>321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283</v>
      </c>
      <c r="AR44" s="69"/>
      <c r="AS44" s="69"/>
      <c r="AT44" s="69"/>
      <c r="AU44" s="69"/>
      <c r="AV44" s="69"/>
      <c r="AX44" s="69" t="s">
        <v>289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332</v>
      </c>
      <c r="C45" s="65" t="s">
        <v>277</v>
      </c>
      <c r="D45" s="65" t="s">
        <v>298</v>
      </c>
      <c r="E45" s="65" t="s">
        <v>280</v>
      </c>
      <c r="F45" s="65" t="s">
        <v>328</v>
      </c>
      <c r="H45" s="65"/>
      <c r="I45" s="65" t="s">
        <v>332</v>
      </c>
      <c r="J45" s="65" t="s">
        <v>277</v>
      </c>
      <c r="K45" s="65" t="s">
        <v>298</v>
      </c>
      <c r="L45" s="65" t="s">
        <v>280</v>
      </c>
      <c r="M45" s="65" t="s">
        <v>328</v>
      </c>
      <c r="O45" s="65"/>
      <c r="P45" s="65" t="s">
        <v>332</v>
      </c>
      <c r="Q45" s="65" t="s">
        <v>277</v>
      </c>
      <c r="R45" s="65" t="s">
        <v>298</v>
      </c>
      <c r="S45" s="65" t="s">
        <v>280</v>
      </c>
      <c r="T45" s="65" t="s">
        <v>328</v>
      </c>
      <c r="V45" s="65"/>
      <c r="W45" s="65" t="s">
        <v>332</v>
      </c>
      <c r="X45" s="65" t="s">
        <v>277</v>
      </c>
      <c r="Y45" s="65" t="s">
        <v>298</v>
      </c>
      <c r="Z45" s="65" t="s">
        <v>280</v>
      </c>
      <c r="AA45" s="65" t="s">
        <v>328</v>
      </c>
      <c r="AC45" s="65"/>
      <c r="AD45" s="65" t="s">
        <v>332</v>
      </c>
      <c r="AE45" s="65" t="s">
        <v>277</v>
      </c>
      <c r="AF45" s="65" t="s">
        <v>298</v>
      </c>
      <c r="AG45" s="65" t="s">
        <v>280</v>
      </c>
      <c r="AH45" s="65" t="s">
        <v>328</v>
      </c>
      <c r="AJ45" s="65"/>
      <c r="AK45" s="65" t="s">
        <v>332</v>
      </c>
      <c r="AL45" s="65" t="s">
        <v>277</v>
      </c>
      <c r="AM45" s="65" t="s">
        <v>298</v>
      </c>
      <c r="AN45" s="65" t="s">
        <v>280</v>
      </c>
      <c r="AO45" s="65" t="s">
        <v>328</v>
      </c>
      <c r="AQ45" s="65"/>
      <c r="AR45" s="65" t="s">
        <v>332</v>
      </c>
      <c r="AS45" s="65" t="s">
        <v>277</v>
      </c>
      <c r="AT45" s="65" t="s">
        <v>298</v>
      </c>
      <c r="AU45" s="65" t="s">
        <v>280</v>
      </c>
      <c r="AV45" s="65" t="s">
        <v>328</v>
      </c>
      <c r="AX45" s="65"/>
      <c r="AY45" s="65" t="s">
        <v>332</v>
      </c>
      <c r="AZ45" s="65" t="s">
        <v>277</v>
      </c>
      <c r="BA45" s="65" t="s">
        <v>298</v>
      </c>
      <c r="BB45" s="65" t="s">
        <v>280</v>
      </c>
      <c r="BC45" s="65" t="s">
        <v>328</v>
      </c>
      <c r="BE45" s="65"/>
      <c r="BF45" s="65" t="s">
        <v>332</v>
      </c>
      <c r="BG45" s="65" t="s">
        <v>277</v>
      </c>
      <c r="BH45" s="65" t="s">
        <v>298</v>
      </c>
      <c r="BI45" s="65" t="s">
        <v>280</v>
      </c>
      <c r="BJ45" s="65" t="s">
        <v>328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10.840445000000001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9.2490469999999991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610.52246000000002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4.9707726000000001E-2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2.6513149999999999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287.97019999999998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79.362979999999993</v>
      </c>
      <c r="AX46" s="65" t="s">
        <v>294</v>
      </c>
      <c r="AY46" s="65"/>
      <c r="AZ46" s="65"/>
      <c r="BA46" s="65"/>
      <c r="BB46" s="65"/>
      <c r="BC46" s="65"/>
      <c r="BE46" s="65" t="s">
        <v>290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8" sqref="F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340</v>
      </c>
      <c r="B2" s="61" t="s">
        <v>341</v>
      </c>
      <c r="C2" s="61" t="s">
        <v>323</v>
      </c>
      <c r="D2" s="61">
        <v>59</v>
      </c>
      <c r="E2" s="61">
        <v>1342.0454999999999</v>
      </c>
      <c r="F2" s="61">
        <v>225.27495999999999</v>
      </c>
      <c r="G2" s="61">
        <v>22.721658999999999</v>
      </c>
      <c r="H2" s="61">
        <v>11.551493000000001</v>
      </c>
      <c r="I2" s="61">
        <v>11.170165000000001</v>
      </c>
      <c r="J2" s="61">
        <v>52.594031999999999</v>
      </c>
      <c r="K2" s="61">
        <v>25.669771000000001</v>
      </c>
      <c r="L2" s="61">
        <v>26.924261000000001</v>
      </c>
      <c r="M2" s="61">
        <v>15.152870999999999</v>
      </c>
      <c r="N2" s="61">
        <v>1.3661976</v>
      </c>
      <c r="O2" s="61">
        <v>7.2830553</v>
      </c>
      <c r="P2" s="61">
        <v>466.9085</v>
      </c>
      <c r="Q2" s="61">
        <v>17.001052999999999</v>
      </c>
      <c r="R2" s="61">
        <v>340.70391999999998</v>
      </c>
      <c r="S2" s="61">
        <v>61.507244</v>
      </c>
      <c r="T2" s="61">
        <v>3350.3604</v>
      </c>
      <c r="U2" s="61">
        <v>6.4262853</v>
      </c>
      <c r="V2" s="61">
        <v>11.689842000000001</v>
      </c>
      <c r="W2" s="61">
        <v>147.643</v>
      </c>
      <c r="X2" s="61">
        <v>48.500335999999997</v>
      </c>
      <c r="Y2" s="61">
        <v>1.0256684</v>
      </c>
      <c r="Z2" s="61">
        <v>0.82667250000000003</v>
      </c>
      <c r="AA2" s="61">
        <v>13.124207</v>
      </c>
      <c r="AB2" s="61">
        <v>2.4428567999999999</v>
      </c>
      <c r="AC2" s="61">
        <v>319.81270000000001</v>
      </c>
      <c r="AD2" s="61">
        <v>10.592959</v>
      </c>
      <c r="AE2" s="61">
        <v>1.1993412000000001</v>
      </c>
      <c r="AF2" s="61">
        <v>0.39420167</v>
      </c>
      <c r="AG2" s="61">
        <v>336.21987999999999</v>
      </c>
      <c r="AH2" s="61">
        <v>177.34129999999999</v>
      </c>
      <c r="AI2" s="61">
        <v>158.87859</v>
      </c>
      <c r="AJ2" s="61">
        <v>884.94029999999998</v>
      </c>
      <c r="AK2" s="61">
        <v>3905.0880999999999</v>
      </c>
      <c r="AL2" s="61">
        <v>64.434950000000001</v>
      </c>
      <c r="AM2" s="61">
        <v>1850.4412</v>
      </c>
      <c r="AN2" s="61">
        <v>76.448650000000001</v>
      </c>
      <c r="AO2" s="61">
        <v>10.840445000000001</v>
      </c>
      <c r="AP2" s="61">
        <v>7.961055</v>
      </c>
      <c r="AQ2" s="61">
        <v>2.8793894999999998</v>
      </c>
      <c r="AR2" s="61">
        <v>9.2490469999999991</v>
      </c>
      <c r="AS2" s="61">
        <v>610.52246000000002</v>
      </c>
      <c r="AT2" s="61">
        <v>4.9707726000000001E-2</v>
      </c>
      <c r="AU2" s="61">
        <v>2.6513149999999999</v>
      </c>
      <c r="AV2" s="61">
        <v>287.97019999999998</v>
      </c>
      <c r="AW2" s="61">
        <v>79.362979999999993</v>
      </c>
      <c r="AX2" s="61">
        <v>7.7560770000000001E-2</v>
      </c>
      <c r="AY2" s="61">
        <v>0.58238703000000003</v>
      </c>
      <c r="AZ2" s="61">
        <v>148.58365000000001</v>
      </c>
      <c r="BA2" s="61">
        <v>33.981586</v>
      </c>
      <c r="BB2" s="61">
        <v>10.018121000000001</v>
      </c>
      <c r="BC2" s="61">
        <v>13.086644</v>
      </c>
      <c r="BD2" s="61">
        <v>10.875033</v>
      </c>
      <c r="BE2" s="61">
        <v>1.5909575</v>
      </c>
      <c r="BF2" s="61">
        <v>2.7559879999999999</v>
      </c>
      <c r="BG2" s="61">
        <v>2.2897788000000001E-4</v>
      </c>
      <c r="BH2" s="61">
        <v>5.3869779999999997E-3</v>
      </c>
      <c r="BI2" s="61">
        <v>4.0285876000000003E-3</v>
      </c>
      <c r="BJ2" s="61">
        <v>2.1148420000000001E-2</v>
      </c>
      <c r="BK2" s="61">
        <v>1.7613684E-5</v>
      </c>
      <c r="BL2" s="61">
        <v>0.12489395</v>
      </c>
      <c r="BM2" s="61">
        <v>3.296551</v>
      </c>
      <c r="BN2" s="61">
        <v>0.4765279</v>
      </c>
      <c r="BO2" s="61">
        <v>33.434254000000003</v>
      </c>
      <c r="BP2" s="61">
        <v>8.0414150000000006</v>
      </c>
      <c r="BQ2" s="61">
        <v>9.7698959999999992</v>
      </c>
      <c r="BR2" s="61">
        <v>35.901465999999999</v>
      </c>
      <c r="BS2" s="61">
        <v>9.4295329999999993</v>
      </c>
      <c r="BT2" s="61">
        <v>6.5502750000000001</v>
      </c>
      <c r="BU2" s="61">
        <v>2.1552109999999999E-2</v>
      </c>
      <c r="BV2" s="61">
        <v>0.16035518000000001</v>
      </c>
      <c r="BW2" s="61">
        <v>0.50445527000000001</v>
      </c>
      <c r="BX2" s="61">
        <v>1.7721844</v>
      </c>
      <c r="BY2" s="61">
        <v>7.6926364999999997E-2</v>
      </c>
      <c r="BZ2" s="61">
        <v>2.5901358000000001E-4</v>
      </c>
      <c r="CA2" s="61">
        <v>0.44759482</v>
      </c>
      <c r="CB2" s="61">
        <v>7.3098380000000004E-2</v>
      </c>
      <c r="CC2" s="61">
        <v>0.18155621999999999</v>
      </c>
      <c r="CD2" s="61">
        <v>4.0972567</v>
      </c>
      <c r="CE2" s="61">
        <v>2.2220154999999998E-2</v>
      </c>
      <c r="CF2" s="61">
        <v>1.1521870999999999</v>
      </c>
      <c r="CG2" s="61">
        <v>0</v>
      </c>
      <c r="CH2" s="61">
        <v>9.8067760000000004E-2</v>
      </c>
      <c r="CI2" s="61">
        <v>3.8623201999999999E-8</v>
      </c>
      <c r="CJ2" s="61">
        <v>8.9680879999999998</v>
      </c>
      <c r="CK2" s="61">
        <v>5.5931690000000003E-3</v>
      </c>
      <c r="CL2" s="61">
        <v>0.22292234999999999</v>
      </c>
      <c r="CM2" s="61">
        <v>3.1461147999999999</v>
      </c>
      <c r="CN2" s="61">
        <v>2408.0844999999999</v>
      </c>
      <c r="CO2" s="61">
        <v>4085.0329999999999</v>
      </c>
      <c r="CP2" s="61">
        <v>2695.6095999999998</v>
      </c>
      <c r="CQ2" s="61">
        <v>1016.9502</v>
      </c>
      <c r="CR2" s="61">
        <v>474.43950000000001</v>
      </c>
      <c r="CS2" s="61">
        <v>483.71163999999999</v>
      </c>
      <c r="CT2" s="61">
        <v>2238.1754999999998</v>
      </c>
      <c r="CU2" s="61">
        <v>1373.2737999999999</v>
      </c>
      <c r="CV2" s="61">
        <v>1379.0347999999999</v>
      </c>
      <c r="CW2" s="61">
        <v>1607.4121</v>
      </c>
      <c r="CX2" s="61">
        <v>461.54109999999997</v>
      </c>
      <c r="CY2" s="61">
        <v>3080.0513000000001</v>
      </c>
      <c r="CZ2" s="61">
        <v>1531.3516</v>
      </c>
      <c r="DA2" s="61">
        <v>3391.8029999999999</v>
      </c>
      <c r="DB2" s="61">
        <v>3410.3887</v>
      </c>
      <c r="DC2" s="61">
        <v>4503.2754000000004</v>
      </c>
      <c r="DD2" s="61">
        <v>7017.5005000000001</v>
      </c>
      <c r="DE2" s="61">
        <v>1667.7420999999999</v>
      </c>
      <c r="DF2" s="61">
        <v>3278.7939999999999</v>
      </c>
      <c r="DG2" s="61">
        <v>1684.6210000000001</v>
      </c>
      <c r="DH2" s="61">
        <v>187.94208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33.981586</v>
      </c>
      <c r="B6">
        <f>BB2</f>
        <v>10.018121000000001</v>
      </c>
      <c r="C6">
        <f>BC2</f>
        <v>13.086644</v>
      </c>
      <c r="D6">
        <f>BD2</f>
        <v>10.875033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9" sqref="F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22621</v>
      </c>
      <c r="C2" s="56">
        <f ca="1">YEAR(TODAY())-YEAR(B2)+IF(TODAY()&gt;=DATE(YEAR(TODAY()),MONTH(B2),DAY(B2)),0,-1)</f>
        <v>59</v>
      </c>
      <c r="E2" s="52">
        <v>149.9</v>
      </c>
      <c r="F2" s="53" t="s">
        <v>275</v>
      </c>
      <c r="G2" s="52">
        <v>51.9</v>
      </c>
      <c r="H2" s="51" t="s">
        <v>40</v>
      </c>
      <c r="I2" s="72">
        <f>ROUND(G3/E3^2,1)</f>
        <v>23.1</v>
      </c>
    </row>
    <row r="3" spans="1:9" x14ac:dyDescent="0.3">
      <c r="E3" s="51">
        <f>E2/100</f>
        <v>1.4990000000000001</v>
      </c>
      <c r="F3" s="51" t="s">
        <v>39</v>
      </c>
      <c r="G3" s="51">
        <f>G2</f>
        <v>51.9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김은희, ID : H1900701)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14:55:34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44320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149.9</v>
      </c>
      <c r="L12" s="129"/>
      <c r="M12" s="122">
        <f>'개인정보 및 신체계측 입력'!G2</f>
        <v>51.9</v>
      </c>
      <c r="N12" s="123"/>
      <c r="O12" s="118" t="s">
        <v>270</v>
      </c>
      <c r="P12" s="112"/>
      <c r="Q12" s="115">
        <f>'개인정보 및 신체계측 입력'!I2</f>
        <v>23.1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김은희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74.944000000000003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7.5590000000000002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17.497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6.8</v>
      </c>
      <c r="L72" s="36" t="s">
        <v>52</v>
      </c>
      <c r="M72" s="36">
        <f>ROUND('DRIs DATA'!K8,1)</f>
        <v>10.6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45.43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97.42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48.5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162.86000000000001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42.03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260.33999999999997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108.4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2021-08-10T05:58:28Z</dcterms:modified>
</cp:coreProperties>
</file>