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<sst xmlns="http://schemas.openxmlformats.org/spreadsheetml/2006/main" count="692" uniqueCount="339">
  <si>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</si>
  <si>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</si>
  <si>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</si>
  <si>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</si>
  <si>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</si>
  <si>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</si>
  <si>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</si>
  <si>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</si>
  <si>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</si>
  <si>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</si>
  <si>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</si>
  <si>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</si>
  <si>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</si>
  <si>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</si>
  <si>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</si>
  <si>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</si>
  <si>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</si>
  <si>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</si>
  <si>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</si>
  <si>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</si>
  <si>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</si>
  <si>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</si>
  <si>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</si>
  <si>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</si>
  <si>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</si>
  <si>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</si>
  <si>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</si>
  <si>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</si>
  <si>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</si>
  <si>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</si>
  <si>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</si>
  <si>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</si>
  <si>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</si>
  <si>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</si>
  <si>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</si>
  <si>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</si>
  <si>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</si>
  <si>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</si>
  <si>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</si>
  <si>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</si>
  <si>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</si>
  <si>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</si>
  <si>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</si>
  <si>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</si>
  <si>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</si>
  <si>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</si>
  <si>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</si>
  <si>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</si>
  <si>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</si>
  <si>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</si>
  <si>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</si>
  <si>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</si>
  <si>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</si>
  <si>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</si>
  <si>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</si>
  <si>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</si>
  <si>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</si>
  <si>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</si>
  <si>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</si>
  <si>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</si>
  <si>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</si>
  <si>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</si>
  <si>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</si>
  <si>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</si>
  <si>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</si>
  <si>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</si>
  <si>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</si>
  <si>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</si>
  <si>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</si>
  <si>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</si>
  <si>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</si>
  <si>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</si>
  <si>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</si>
  <si>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</si>
  <si>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</si>
  <si>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</si>
  <si>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</si>
  <si>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</si>
  <si>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</si>
  <si>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</si>
  <si>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</si>
  <si>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</si>
  <si>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</si>
  <si>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</si>
  <si>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</si>
  <si>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</si>
  <si>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</si>
  <si>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</si>
  <si>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</si>
  <si>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</si>
  <si>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</si>
  <si>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</si>
  <si>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</si>
  <si>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</si>
  <si>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</si>
  <si>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</si>
  <si>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</si>
  <si>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</si>
  <si>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</si>
  <si>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</si>
  <si>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</si>
  <si>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</si>
  <si>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</si>
  <si>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</si>
  <si>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</si>
  <si>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</si>
  <si>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</si>
  <si>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</si>
  <si>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</si>
  <si>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</si>
  <si>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</si>
  <si>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</si>
  <si>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</si>
  <si>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</si>
  <si>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</si>
  <si>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</si>
  <si>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</si>
  <si>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</si>
  <si>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</si>
  <si>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</si>
  <si>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</si>
  <si>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</si>
  <si>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</si>
  <si>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</si>
  <si>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</si>
  <si>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</si>
  <si>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</si>
  <si>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</si>
  <si>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</si>
  <si>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</si>
  <si>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</si>
  <si>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</si>
  <si>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</si>
  <si>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</si>
  <si>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</si>
  <si>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</si>
  <si>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</si>
  <si>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</si>
  <si>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</si>
  <si>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</si>
  <si>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</si>
  <si>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</si>
  <si>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</si>
  <si>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</si>
  <si>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</si>
  <si>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</si>
  <si>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</si>
  <si>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</si>
  <si>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</si>
  <si>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</si>
  <si>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</si>
  <si>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</si>
  <si>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</si>
  <si>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</si>
  <si>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</si>
  <si>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</si>
  <si>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</si>
  <si>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</si>
  <si>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</si>
  <si>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</si>
  <si>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</si>
  <si>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</si>
  <si>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</si>
  <si>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</si>
  <si>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</si>
  <si>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</si>
  <si>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</si>
  <si>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</si>
  <si>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</si>
  <si>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</si>
  <si>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</si>
  <si>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</si>
  <si>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</si>
  <si>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</si>
  <si>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</si>
  <si>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</si>
  <si>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</si>
  <si>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</si>
  <si>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</si>
  <si>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</si>
  <si>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</si>
  <si>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</si>
  <si>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</si>
  <si>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</si>
  <si>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</si>
  <si>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</si>
  <si>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</si>
  <si>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</si>
  <si>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</si>
  <si>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</si>
  <si>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</si>
  <si>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</si>
  <si>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</si>
  <si>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</si>
  <si>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</si>
  <si>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</si>
  <si>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</si>
  <si>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</si>
  <si>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</si>
  <si>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</si>
  <si>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</si>
  <si>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</si>
  <si>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</si>
  <si>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</si>
  <si>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</si>
  <si>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</si>
  <si>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</si>
  <si>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</si>
  <si>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</si>
  <si>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</si>
  <si>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</si>
  <si>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</si>
  <si>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</si>
  <si>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</si>
  <si>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</si>
  <si>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</si>
  <si>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</si>
  <si>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</si>
  <si>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</si>
  <si>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</si>
  <si>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</si>
  <si>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</si>
  <si>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</si>
  <si>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</si>
  <si>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</si>
  <si>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</si>
  <si>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</si>
  <si>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</si>
  <si>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</si>
  <si>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</si>
  <si>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</si>
  <si>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</si>
  <si>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</si>
  <si>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</si>
  <si>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</si>
  <si>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</si>
  <si>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</si>
  <si>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</si>
  <si>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</si>
  <si>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</si>
  <si>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</si>
  <si>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</si>
  <si>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</si>
  <si>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</si>
  <si>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</si>
  <si>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</si>
  <si>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</si>
  <si>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</si>
  <si>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</si>
  <si>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</si>
  <si>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</si>
  <si>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</si>
  <si>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</si>
  <si>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</si>
  <si>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</si>
  <si>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</si>
  <si>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</si>
  <si>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</si>
  <si>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</si>
  <si>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</si>
  <si>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</si>
  <si>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</si>
  <si>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</si>
  <si>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</si>
  <si>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</si>
  <si>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</si>
  <si>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</si>
  <si>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</si>
  <si>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</si>
  <si>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</si>
  <si>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</si>
  <si>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</si>
  <si>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</si>
  <si>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</si>
  <si>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</si>
  <si>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</si>
  <si>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</si>
  <si>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</si>
  <si>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</si>
  <si>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</si>
  <si>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</si>
  <si>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</si>
  <si>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</si>
  <si>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</si>
  <si>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</si>
  <si>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</si>
  <si>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티아민</t>
    <phoneticPr fontId="1" type="noConversion"/>
  </si>
  <si>
    <t>엽산(μg DFE/일)</t>
    <phoneticPr fontId="1" type="noConversion"/>
  </si>
  <si>
    <t>불소</t>
    <phoneticPr fontId="1" type="noConversion"/>
  </si>
  <si>
    <t>몰리브덴</t>
    <phoneticPr fontId="1" type="noConversion"/>
  </si>
  <si>
    <t>크롬(ug/일)</t>
    <phoneticPr fontId="1" type="noConversion"/>
  </si>
  <si>
    <t>다량영양소</t>
    <phoneticPr fontId="1" type="noConversion"/>
  </si>
  <si>
    <t>단백질(g/일)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</si>
  <si>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</si>
  <si>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</si>
  <si>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</si>
  <si>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</si>
  <si>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</si>
  <si>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</si>
  <si>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</si>
  <si>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</si>
  <si>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</si>
  <si>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다량 무기질</t>
    <phoneticPr fontId="1" type="noConversion"/>
  </si>
  <si>
    <t>구리</t>
    <phoneticPr fontId="1" type="noConversion"/>
  </si>
  <si>
    <t>요오드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</si>
  <si>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</si>
  <si>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</si>
  <si>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</si>
  <si>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판토텐산</t>
    <phoneticPr fontId="1" type="noConversion"/>
  </si>
  <si>
    <t>필요추정량</t>
    <phoneticPr fontId="1" type="noConversion"/>
  </si>
  <si>
    <t>지방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</si>
  <si>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</si>
  <si>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</si>
  <si>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</si>
  <si>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</si>
  <si>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</si>
  <si>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</si>
  <si>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</si>
  <si>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</si>
  <si>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</si>
  <si>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</si>
  <si>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</si>
  <si>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크롬</t>
    <phoneticPr fontId="1" type="noConversion"/>
  </si>
  <si>
    <t>에너지(kcal)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</si>
  <si>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</si>
  <si>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</si>
  <si>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</si>
  <si>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</si>
  <si>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</si>
  <si>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</si>
  <si>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지용성 비타민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</si>
  <si>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</si>
  <si>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</si>
  <si>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</si>
  <si>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(설문지 : FFQ 95문항 설문지, 사용자 : 김영균, ID : H1900702)</t>
  </si>
  <si>
    <t>2021년 08월 10일 14:59:06</t>
  </si>
  <si>
    <t>H1900702</t>
  </si>
  <si>
    <t>김영균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</si>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</sst>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72.053023999999994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5776"/>
        <c:axId val="634265192"/>
      </c:barChart>
      <c:catAx>
        <c:axId val="6342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5192"/>
        <c:crosses val="autoZero"/>
        <c:auto val="1"/>
        <c:lblAlgn val="ctr"/>
        <c:lblOffset val="100"/>
        <c:noMultiLvlLbl val="0"/>
      </c:catAx>
      <c:valAx>
        <c:axId val="634265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2.1814556000000001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1072"/>
        <c:axId val="634278128"/>
      </c:barChart>
      <c:catAx>
        <c:axId val="6342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78128"/>
        <c:crosses val="autoZero"/>
        <c:auto val="1"/>
        <c:lblAlgn val="ctr"/>
        <c:lblOffset val="100"/>
        <c:noMultiLvlLbl val="0"/>
      </c:catAx>
      <c:valAx>
        <c:axId val="63427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1.9132477999999999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8912"/>
        <c:axId val="634279696"/>
      </c:barChart>
      <c:catAx>
        <c:axId val="6342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79696"/>
        <c:crosses val="autoZero"/>
        <c:auto val="1"/>
        <c:lblAlgn val="ctr"/>
        <c:lblOffset val="100"/>
        <c:noMultiLvlLbl val="0"/>
      </c:catAx>
      <c:valAx>
        <c:axId val="63427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1240.3167000000001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8520"/>
        <c:axId val="634276952"/>
      </c:barChart>
      <c:catAx>
        <c:axId val="63427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76952"/>
        <c:crosses val="autoZero"/>
        <c:auto val="1"/>
        <c:lblAlgn val="ctr"/>
        <c:lblOffset val="100"/>
        <c:noMultiLvlLbl val="0"/>
      </c:catAx>
      <c:valAx>
        <c:axId val="63427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3982.7885999999999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7736"/>
        <c:axId val="262937088"/>
      </c:barChart>
      <c:catAx>
        <c:axId val="63427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7088"/>
        <c:crosses val="autoZero"/>
        <c:auto val="1"/>
        <c:lblAlgn val="ctr"/>
        <c:lblOffset val="100"/>
        <c:noMultiLvlLbl val="0"/>
      </c:catAx>
      <c:valAx>
        <c:axId val="262937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123.45762000000001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6696"/>
        <c:axId val="262937480"/>
      </c:barChart>
      <c:catAx>
        <c:axId val="2629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7480"/>
        <c:crosses val="autoZero"/>
        <c:auto val="1"/>
        <c:lblAlgn val="ctr"/>
        <c:lblOffset val="100"/>
        <c:noMultiLvlLbl val="0"/>
      </c:catAx>
      <c:valAx>
        <c:axId val="26293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139.05031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5128"/>
        <c:axId val="262933952"/>
      </c:barChart>
      <c:catAx>
        <c:axId val="2629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3952"/>
        <c:crosses val="autoZero"/>
        <c:auto val="1"/>
        <c:lblAlgn val="ctr"/>
        <c:lblOffset val="100"/>
        <c:noMultiLvlLbl val="0"/>
      </c:catAx>
      <c:valAx>
        <c:axId val="26293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12.170451999999999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0424"/>
        <c:axId val="262930816"/>
      </c:barChart>
      <c:catAx>
        <c:axId val="26293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0816"/>
        <c:crosses val="autoZero"/>
        <c:auto val="1"/>
        <c:lblAlgn val="ctr"/>
        <c:lblOffset val="100"/>
        <c:noMultiLvlLbl val="0"/>
      </c:catAx>
      <c:valAx>
        <c:axId val="26293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738.38189999999997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4736"/>
        <c:axId val="262931208"/>
      </c:barChart>
      <c:catAx>
        <c:axId val="2629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1208"/>
        <c:crosses val="autoZero"/>
        <c:auto val="1"/>
        <c:lblAlgn val="ctr"/>
        <c:lblOffset val="100"/>
        <c:noMultiLvlLbl val="0"/>
      </c:catAx>
      <c:valAx>
        <c:axId val="262931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7.3356350000000001E-2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1600"/>
        <c:axId val="262931992"/>
      </c:barChart>
      <c:catAx>
        <c:axId val="26293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31992"/>
        <c:crosses val="autoZero"/>
        <c:auto val="1"/>
        <c:lblAlgn val="ctr"/>
        <c:lblOffset val="100"/>
        <c:noMultiLvlLbl val="0"/>
      </c:catAx>
      <c:valAx>
        <c:axId val="26293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3.8583047000000001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36304"/>
        <c:axId val="724819064"/>
      </c:barChart>
      <c:catAx>
        <c:axId val="26293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9064"/>
        <c:crosses val="autoZero"/>
        <c:auto val="1"/>
        <c:lblAlgn val="ctr"/>
        <c:lblOffset val="100"/>
        <c:noMultiLvlLbl val="0"/>
      </c:catAx>
      <c:valAx>
        <c:axId val="724819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3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30.235285000000001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6560"/>
        <c:axId val="634264408"/>
      </c:barChart>
      <c:catAx>
        <c:axId val="63427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4408"/>
        <c:crosses val="autoZero"/>
        <c:auto val="1"/>
        <c:lblAlgn val="ctr"/>
        <c:lblOffset val="100"/>
        <c:noMultiLvlLbl val="0"/>
      </c:catAx>
      <c:valAx>
        <c:axId val="634264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251.91148000000001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8672"/>
        <c:axId val="724819456"/>
      </c:barChart>
      <c:catAx>
        <c:axId val="72481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9456"/>
        <c:crosses val="autoZero"/>
        <c:auto val="1"/>
        <c:lblAlgn val="ctr"/>
        <c:lblOffset val="100"/>
        <c:noMultiLvlLbl val="0"/>
      </c:catAx>
      <c:valAx>
        <c:axId val="72481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82.707359999999994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6712"/>
        <c:axId val="724818280"/>
      </c:barChart>
      <c:catAx>
        <c:axId val="72481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8280"/>
        <c:crosses val="autoZero"/>
        <c:auto val="1"/>
        <c:lblAlgn val="ctr"/>
        <c:lblOffset val="100"/>
        <c:noMultiLvlLbl val="0"/>
      </c:catAx>
      <c:valAx>
        <c:axId val="72481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7.5209999999999999</c:v>
                </c:pt>
                <c:pt idx="1">
                  <c:v>10.962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4816320"/>
        <c:axId val="724817496"/>
      </c:barChart>
      <c:catAx>
        <c:axId val="72481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7496"/>
        <c:crosses val="autoZero"/>
        <c:auto val="1"/>
        <c:lblAlgn val="ctr"/>
        <c:lblOffset val="100"/>
        <c:noMultiLvlLbl val="0"/>
      </c:catAx>
      <c:valAx>
        <c:axId val="72481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11.218887</c:v>
                </c:pt>
                <c:pt idx="1">
                  <c:v>14.185613999999999</c:v>
                </c:pt>
                <c:pt idx="2">
                  <c:v>12.684759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638.27089999999998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3384"/>
        <c:axId val="506144168"/>
      </c:barChart>
      <c:catAx>
        <c:axId val="50614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4168"/>
        <c:crosses val="autoZero"/>
        <c:auto val="1"/>
        <c:lblAlgn val="ctr"/>
        <c:lblOffset val="100"/>
        <c:noMultiLvlLbl val="0"/>
      </c:catAx>
      <c:valAx>
        <c:axId val="506144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19.545542000000001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631696"/>
        <c:axId val="207633264"/>
      </c:barChart>
      <c:catAx>
        <c:axId val="2076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33264"/>
        <c:crosses val="autoZero"/>
        <c:auto val="1"/>
        <c:lblAlgn val="ctr"/>
        <c:lblOffset val="100"/>
        <c:noMultiLvlLbl val="0"/>
      </c:catAx>
      <c:valAx>
        <c:axId val="20763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75.078999999999994</c:v>
                </c:pt>
                <c:pt idx="1">
                  <c:v>9.5109999999999992</c:v>
                </c:pt>
                <c:pt idx="2">
                  <c:v>15.41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7632480"/>
        <c:axId val="207632872"/>
      </c:barChart>
      <c:catAx>
        <c:axId val="20763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32872"/>
        <c:crosses val="autoZero"/>
        <c:auto val="1"/>
        <c:lblAlgn val="ctr"/>
        <c:lblOffset val="100"/>
        <c:noMultiLvlLbl val="0"/>
      </c:catAx>
      <c:valAx>
        <c:axId val="20763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6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2168.7354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8212616"/>
        <c:axId val="728211832"/>
      </c:barChart>
      <c:catAx>
        <c:axId val="72821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8211832"/>
        <c:crosses val="autoZero"/>
        <c:auto val="1"/>
        <c:lblAlgn val="ctr"/>
        <c:lblOffset val="100"/>
        <c:noMultiLvlLbl val="0"/>
      </c:catAx>
      <c:valAx>
        <c:axId val="728211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821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144.52760000000001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8213008"/>
        <c:axId val="728213400"/>
      </c:barChart>
      <c:catAx>
        <c:axId val="72821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8213400"/>
        <c:crosses val="autoZero"/>
        <c:auto val="1"/>
        <c:lblAlgn val="ctr"/>
        <c:lblOffset val="100"/>
        <c:noMultiLvlLbl val="0"/>
      </c:catAx>
      <c:valAx>
        <c:axId val="72821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821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531.15459999999996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8210264"/>
        <c:axId val="728211048"/>
      </c:barChart>
      <c:catAx>
        <c:axId val="72821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8211048"/>
        <c:crosses val="autoZero"/>
        <c:auto val="1"/>
        <c:lblAlgn val="ctr"/>
        <c:lblOffset val="100"/>
        <c:noMultiLvlLbl val="0"/>
      </c:catAx>
      <c:valAx>
        <c:axId val="72821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821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2.5148014999999999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3424"/>
        <c:axId val="634272640"/>
      </c:barChart>
      <c:catAx>
        <c:axId val="63427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72640"/>
        <c:crosses val="autoZero"/>
        <c:auto val="1"/>
        <c:lblAlgn val="ctr"/>
        <c:lblOffset val="100"/>
        <c:noMultiLvlLbl val="0"/>
      </c:catAx>
      <c:valAx>
        <c:axId val="6342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7340.4709999999995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03528"/>
        <c:axId val="262902744"/>
      </c:barChart>
      <c:catAx>
        <c:axId val="26290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02744"/>
        <c:crosses val="autoZero"/>
        <c:auto val="1"/>
        <c:lblAlgn val="ctr"/>
        <c:lblOffset val="100"/>
        <c:noMultiLvlLbl val="0"/>
      </c:catAx>
      <c:valAx>
        <c:axId val="26290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0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17.887146000000001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09016"/>
        <c:axId val="262909408"/>
      </c:barChart>
      <c:catAx>
        <c:axId val="26290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09408"/>
        <c:crosses val="autoZero"/>
        <c:auto val="1"/>
        <c:lblAlgn val="ctr"/>
        <c:lblOffset val="100"/>
        <c:noMultiLvlLbl val="0"/>
      </c:catAx>
      <c:valAx>
        <c:axId val="26290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0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2.1739557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05096"/>
        <c:axId val="262907056"/>
      </c:barChart>
      <c:catAx>
        <c:axId val="2629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07056"/>
        <c:crosses val="autoZero"/>
        <c:auto val="1"/>
        <c:lblAlgn val="ctr"/>
        <c:lblOffset val="100"/>
        <c:noMultiLvlLbl val="0"/>
      </c:catAx>
      <c:valAx>
        <c:axId val="26290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303.15136999999999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7936"/>
        <c:axId val="634265584"/>
      </c:barChart>
      <c:catAx>
        <c:axId val="63426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5584"/>
        <c:crosses val="autoZero"/>
        <c:auto val="1"/>
        <c:lblAlgn val="ctr"/>
        <c:lblOffset val="100"/>
        <c:noMultiLvlLbl val="0"/>
      </c:catAx>
      <c:valAx>
        <c:axId val="63426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1.4590567000000001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6760"/>
        <c:axId val="634267152"/>
      </c:barChart>
      <c:catAx>
        <c:axId val="63426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7152"/>
        <c:crosses val="autoZero"/>
        <c:auto val="1"/>
        <c:lblAlgn val="ctr"/>
        <c:lblOffset val="100"/>
        <c:noMultiLvlLbl val="0"/>
      </c:catAx>
      <c:valAx>
        <c:axId val="63426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17.879346999999999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4992"/>
        <c:axId val="634266368"/>
      </c:barChart>
      <c:catAx>
        <c:axId val="63427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6368"/>
        <c:crosses val="autoZero"/>
        <c:auto val="1"/>
        <c:lblAlgn val="ctr"/>
        <c:lblOffset val="100"/>
        <c:noMultiLvlLbl val="0"/>
      </c:catAx>
      <c:valAx>
        <c:axId val="6342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2.1739557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73032"/>
        <c:axId val="634267544"/>
      </c:barChart>
      <c:catAx>
        <c:axId val="63427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7544"/>
        <c:crosses val="autoZero"/>
        <c:auto val="1"/>
        <c:lblAlgn val="ctr"/>
        <c:lblOffset val="100"/>
        <c:noMultiLvlLbl val="0"/>
      </c:catAx>
      <c:valAx>
        <c:axId val="6342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7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632.18799999999999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8720"/>
        <c:axId val="634269112"/>
      </c:barChart>
      <c:catAx>
        <c:axId val="6342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9112"/>
        <c:crosses val="autoZero"/>
        <c:auto val="1"/>
        <c:lblAlgn val="ctr"/>
        <c:lblOffset val="100"/>
        <c:noMultiLvlLbl val="0"/>
      </c:catAx>
      <c:valAx>
        <c:axId val="63426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6.8510239999999998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4269504"/>
        <c:axId val="634269896"/>
      </c:barChart>
      <c:catAx>
        <c:axId val="63426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269896"/>
        <c:crosses val="autoZero"/>
        <c:auto val="1"/>
        <c:lblAlgn val="ctr"/>
        <c:lblOffset val="100"/>
        <c:noMultiLvlLbl val="0"/>
      </c:catAx>
      <c:valAx>
        <c:axId val="63426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42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김영균, ID : H1900702)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14:59:06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2168.7354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72.053023999999994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30.235285000000001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75.078999999999994</v>
      </c>
      <c r="G8" s="59">
        <f>'DRIs DATA 입력'!G8</f>
        <v>9.5109999999999992</v>
      </c>
      <c r="H8" s="59">
        <f>'DRIs DATA 입력'!H8</f>
        <v>15.41</v>
      </c>
      <c r="I8" s="46"/>
      <c r="J8" s="59" t="s">
        <v>215</v>
      </c>
      <c r="K8" s="59">
        <f>'DRIs DATA 입력'!K8</f>
        <v>7.5209999999999999</v>
      </c>
      <c r="L8" s="59">
        <f>'DRIs DATA 입력'!L8</f>
        <v>10.962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638.27089999999998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19.545542000000001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2.5148014999999999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303.15136999999999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144.52760000000001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2.0806714999999998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1.4590567000000001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17.879346999999999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2.1739557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632.18799999999999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6.8510239999999998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2.1814556000000001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1.9132477999999999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531.15459999999996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1240.3167000000001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7340.4709999999995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3982.7885999999999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123.45762000000001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139.05031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17.887146000000001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12.170451999999999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738.38189999999997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7.3356350000000001E-2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3.8583047000000001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251.91148000000001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82.707359999999994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295</v>
      </c>
      <c r="B1" s="61" t="s">
        <v>334</v>
      </c>
      <c r="G1" s="62" t="s">
        <v>279</v>
      </c>
      <c r="H1" s="61" t="s">
        <v>335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323</v>
      </c>
      <c r="B4" s="67"/>
      <c r="C4" s="67"/>
      <c r="E4" s="69" t="s">
        <v>276</v>
      </c>
      <c r="F4" s="70"/>
      <c r="G4" s="70"/>
      <c r="H4" s="71"/>
      <c r="J4" s="69" t="s">
        <v>296</v>
      </c>
      <c r="K4" s="70"/>
      <c r="L4" s="71"/>
      <c r="N4" s="67" t="s">
        <v>327</v>
      </c>
      <c r="O4" s="67"/>
      <c r="P4" s="67"/>
      <c r="Q4" s="67"/>
      <c r="R4" s="67"/>
      <c r="S4" s="67"/>
      <c r="U4" s="67" t="s">
        <v>324</v>
      </c>
      <c r="V4" s="67"/>
      <c r="W4" s="67"/>
      <c r="X4" s="67"/>
      <c r="Y4" s="67"/>
      <c r="Z4" s="67"/>
    </row>
    <row r="5" spans="1:27" x14ac:dyDescent="0.3">
      <c r="A5" s="65"/>
      <c r="B5" s="65" t="s">
        <v>309</v>
      </c>
      <c r="C5" s="65" t="s">
        <v>325</v>
      </c>
      <c r="E5" s="65"/>
      <c r="F5" s="65" t="s">
        <v>326</v>
      </c>
      <c r="G5" s="65" t="s">
        <v>310</v>
      </c>
      <c r="H5" s="65" t="s">
        <v>327</v>
      </c>
      <c r="J5" s="65"/>
      <c r="K5" s="65" t="s">
        <v>297</v>
      </c>
      <c r="L5" s="65" t="s">
        <v>328</v>
      </c>
      <c r="N5" s="65"/>
      <c r="O5" s="65" t="s">
        <v>329</v>
      </c>
      <c r="P5" s="65" t="s">
        <v>277</v>
      </c>
      <c r="Q5" s="65" t="s">
        <v>298</v>
      </c>
      <c r="R5" s="65" t="s">
        <v>280</v>
      </c>
      <c r="S5" s="65" t="s">
        <v>325</v>
      </c>
      <c r="U5" s="65"/>
      <c r="V5" s="65" t="s">
        <v>329</v>
      </c>
      <c r="W5" s="65" t="s">
        <v>277</v>
      </c>
      <c r="X5" s="65" t="s">
        <v>298</v>
      </c>
      <c r="Y5" s="65" t="s">
        <v>280</v>
      </c>
      <c r="Z5" s="65" t="s">
        <v>325</v>
      </c>
    </row>
    <row r="6" spans="1:27" x14ac:dyDescent="0.3">
      <c r="A6" s="65" t="s">
        <v>323</v>
      </c>
      <c r="B6" s="65">
        <v>2400</v>
      </c>
      <c r="C6" s="65">
        <v>2168.7354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72.053023999999994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30.235285000000001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75.078999999999994</v>
      </c>
      <c r="G8" s="65">
        <v>9.5109999999999992</v>
      </c>
      <c r="H8" s="65">
        <v>15.41</v>
      </c>
      <c r="J8" s="65" t="s">
        <v>301</v>
      </c>
      <c r="K8" s="65">
        <v>7.5209999999999999</v>
      </c>
      <c r="L8" s="65">
        <v>10.962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305</v>
      </c>
      <c r="B14" s="67"/>
      <c r="C14" s="67"/>
      <c r="D14" s="67"/>
      <c r="E14" s="67"/>
      <c r="F14" s="67"/>
      <c r="H14" s="67" t="s">
        <v>311</v>
      </c>
      <c r="I14" s="67"/>
      <c r="J14" s="67"/>
      <c r="K14" s="67"/>
      <c r="L14" s="67"/>
      <c r="M14" s="67"/>
      <c r="O14" s="67" t="s">
        <v>306</v>
      </c>
      <c r="P14" s="67"/>
      <c r="Q14" s="67"/>
      <c r="R14" s="67"/>
      <c r="S14" s="67"/>
      <c r="T14" s="67"/>
      <c r="V14" s="67" t="s">
        <v>307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329</v>
      </c>
      <c r="C15" s="65" t="s">
        <v>277</v>
      </c>
      <c r="D15" s="65" t="s">
        <v>298</v>
      </c>
      <c r="E15" s="65" t="s">
        <v>280</v>
      </c>
      <c r="F15" s="65" t="s">
        <v>325</v>
      </c>
      <c r="H15" s="65"/>
      <c r="I15" s="65" t="s">
        <v>329</v>
      </c>
      <c r="J15" s="65" t="s">
        <v>277</v>
      </c>
      <c r="K15" s="65" t="s">
        <v>298</v>
      </c>
      <c r="L15" s="65" t="s">
        <v>280</v>
      </c>
      <c r="M15" s="65" t="s">
        <v>325</v>
      </c>
      <c r="O15" s="65"/>
      <c r="P15" s="65" t="s">
        <v>329</v>
      </c>
      <c r="Q15" s="65" t="s">
        <v>277</v>
      </c>
      <c r="R15" s="65" t="s">
        <v>298</v>
      </c>
      <c r="S15" s="65" t="s">
        <v>280</v>
      </c>
      <c r="T15" s="65" t="s">
        <v>325</v>
      </c>
      <c r="V15" s="65"/>
      <c r="W15" s="65" t="s">
        <v>329</v>
      </c>
      <c r="X15" s="65" t="s">
        <v>277</v>
      </c>
      <c r="Y15" s="65" t="s">
        <v>298</v>
      </c>
      <c r="Z15" s="65" t="s">
        <v>280</v>
      </c>
      <c r="AA15" s="65" t="s">
        <v>325</v>
      </c>
    </row>
    <row r="16" spans="1:27" x14ac:dyDescent="0.3">
      <c r="A16" s="65" t="s">
        <v>312</v>
      </c>
      <c r="B16" s="65">
        <v>550</v>
      </c>
      <c r="C16" s="65">
        <v>750</v>
      </c>
      <c r="D16" s="65">
        <v>0</v>
      </c>
      <c r="E16" s="65">
        <v>3000</v>
      </c>
      <c r="F16" s="65">
        <v>638.27089999999998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19.545542000000001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2.5148014999999999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303.15136999999999</v>
      </c>
    </row>
    <row r="23" spans="1:62" x14ac:dyDescent="0.3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314</v>
      </c>
      <c r="B24" s="67"/>
      <c r="C24" s="67"/>
      <c r="D24" s="67"/>
      <c r="E24" s="67"/>
      <c r="F24" s="67"/>
      <c r="H24" s="67" t="s">
        <v>286</v>
      </c>
      <c r="I24" s="67"/>
      <c r="J24" s="67"/>
      <c r="K24" s="67"/>
      <c r="L24" s="67"/>
      <c r="M24" s="67"/>
      <c r="O24" s="67" t="s">
        <v>331</v>
      </c>
      <c r="P24" s="67"/>
      <c r="Q24" s="67"/>
      <c r="R24" s="67"/>
      <c r="S24" s="67"/>
      <c r="T24" s="67"/>
      <c r="V24" s="67" t="s">
        <v>332</v>
      </c>
      <c r="W24" s="67"/>
      <c r="X24" s="67"/>
      <c r="Y24" s="67"/>
      <c r="Z24" s="67"/>
      <c r="AA24" s="67"/>
      <c r="AC24" s="67" t="s">
        <v>315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308</v>
      </c>
      <c r="AY24" s="67"/>
      <c r="AZ24" s="67"/>
      <c r="BA24" s="67"/>
      <c r="BB24" s="67"/>
      <c r="BC24" s="67"/>
      <c r="BE24" s="67" t="s">
        <v>282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329</v>
      </c>
      <c r="C25" s="65" t="s">
        <v>277</v>
      </c>
      <c r="D25" s="65" t="s">
        <v>298</v>
      </c>
      <c r="E25" s="65" t="s">
        <v>280</v>
      </c>
      <c r="F25" s="65" t="s">
        <v>325</v>
      </c>
      <c r="H25" s="65"/>
      <c r="I25" s="65" t="s">
        <v>329</v>
      </c>
      <c r="J25" s="65" t="s">
        <v>277</v>
      </c>
      <c r="K25" s="65" t="s">
        <v>298</v>
      </c>
      <c r="L25" s="65" t="s">
        <v>280</v>
      </c>
      <c r="M25" s="65" t="s">
        <v>325</v>
      </c>
      <c r="O25" s="65"/>
      <c r="P25" s="65" t="s">
        <v>329</v>
      </c>
      <c r="Q25" s="65" t="s">
        <v>277</v>
      </c>
      <c r="R25" s="65" t="s">
        <v>298</v>
      </c>
      <c r="S25" s="65" t="s">
        <v>280</v>
      </c>
      <c r="T25" s="65" t="s">
        <v>325</v>
      </c>
      <c r="V25" s="65"/>
      <c r="W25" s="65" t="s">
        <v>329</v>
      </c>
      <c r="X25" s="65" t="s">
        <v>277</v>
      </c>
      <c r="Y25" s="65" t="s">
        <v>298</v>
      </c>
      <c r="Z25" s="65" t="s">
        <v>280</v>
      </c>
      <c r="AA25" s="65" t="s">
        <v>325</v>
      </c>
      <c r="AC25" s="65"/>
      <c r="AD25" s="65" t="s">
        <v>329</v>
      </c>
      <c r="AE25" s="65" t="s">
        <v>277</v>
      </c>
      <c r="AF25" s="65" t="s">
        <v>298</v>
      </c>
      <c r="AG25" s="65" t="s">
        <v>280</v>
      </c>
      <c r="AH25" s="65" t="s">
        <v>325</v>
      </c>
      <c r="AJ25" s="65"/>
      <c r="AK25" s="65" t="s">
        <v>329</v>
      </c>
      <c r="AL25" s="65" t="s">
        <v>277</v>
      </c>
      <c r="AM25" s="65" t="s">
        <v>298</v>
      </c>
      <c r="AN25" s="65" t="s">
        <v>280</v>
      </c>
      <c r="AO25" s="65" t="s">
        <v>325</v>
      </c>
      <c r="AQ25" s="65"/>
      <c r="AR25" s="65" t="s">
        <v>329</v>
      </c>
      <c r="AS25" s="65" t="s">
        <v>277</v>
      </c>
      <c r="AT25" s="65" t="s">
        <v>298</v>
      </c>
      <c r="AU25" s="65" t="s">
        <v>280</v>
      </c>
      <c r="AV25" s="65" t="s">
        <v>325</v>
      </c>
      <c r="AX25" s="65"/>
      <c r="AY25" s="65" t="s">
        <v>329</v>
      </c>
      <c r="AZ25" s="65" t="s">
        <v>277</v>
      </c>
      <c r="BA25" s="65" t="s">
        <v>298</v>
      </c>
      <c r="BB25" s="65" t="s">
        <v>280</v>
      </c>
      <c r="BC25" s="65" t="s">
        <v>325</v>
      </c>
      <c r="BE25" s="65"/>
      <c r="BF25" s="65" t="s">
        <v>329</v>
      </c>
      <c r="BG25" s="65" t="s">
        <v>277</v>
      </c>
      <c r="BH25" s="65" t="s">
        <v>298</v>
      </c>
      <c r="BI25" s="65" t="s">
        <v>280</v>
      </c>
      <c r="BJ25" s="65" t="s">
        <v>325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144.52760000000001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2.0806714999999998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1.4590567000000001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17.879346999999999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2.1739557</v>
      </c>
      <c r="AJ26" s="65" t="s">
        <v>287</v>
      </c>
      <c r="AK26" s="65">
        <v>320</v>
      </c>
      <c r="AL26" s="65">
        <v>400</v>
      </c>
      <c r="AM26" s="65">
        <v>0</v>
      </c>
      <c r="AN26" s="65">
        <v>1000</v>
      </c>
      <c r="AO26" s="65">
        <v>632.18799999999999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6.8510239999999998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2.1814556000000001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1.9132477999999999</v>
      </c>
    </row>
    <row r="33" spans="1:68" x14ac:dyDescent="0.3">
      <c r="A33" s="66" t="s">
        <v>302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285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329</v>
      </c>
      <c r="C35" s="65" t="s">
        <v>277</v>
      </c>
      <c r="D35" s="65" t="s">
        <v>298</v>
      </c>
      <c r="E35" s="65" t="s">
        <v>280</v>
      </c>
      <c r="F35" s="65" t="s">
        <v>325</v>
      </c>
      <c r="H35" s="65"/>
      <c r="I35" s="65" t="s">
        <v>329</v>
      </c>
      <c r="J35" s="65" t="s">
        <v>277</v>
      </c>
      <c r="K35" s="65" t="s">
        <v>298</v>
      </c>
      <c r="L35" s="65" t="s">
        <v>280</v>
      </c>
      <c r="M35" s="65" t="s">
        <v>325</v>
      </c>
      <c r="O35" s="65"/>
      <c r="P35" s="65" t="s">
        <v>329</v>
      </c>
      <c r="Q35" s="65" t="s">
        <v>277</v>
      </c>
      <c r="R35" s="65" t="s">
        <v>298</v>
      </c>
      <c r="S35" s="65" t="s">
        <v>280</v>
      </c>
      <c r="T35" s="65" t="s">
        <v>325</v>
      </c>
      <c r="V35" s="65"/>
      <c r="W35" s="65" t="s">
        <v>329</v>
      </c>
      <c r="X35" s="65" t="s">
        <v>277</v>
      </c>
      <c r="Y35" s="65" t="s">
        <v>298</v>
      </c>
      <c r="Z35" s="65" t="s">
        <v>280</v>
      </c>
      <c r="AA35" s="65" t="s">
        <v>325</v>
      </c>
      <c r="AC35" s="65"/>
      <c r="AD35" s="65" t="s">
        <v>329</v>
      </c>
      <c r="AE35" s="65" t="s">
        <v>277</v>
      </c>
      <c r="AF35" s="65" t="s">
        <v>298</v>
      </c>
      <c r="AG35" s="65" t="s">
        <v>280</v>
      </c>
      <c r="AH35" s="65" t="s">
        <v>325</v>
      </c>
      <c r="AJ35" s="65"/>
      <c r="AK35" s="65" t="s">
        <v>329</v>
      </c>
      <c r="AL35" s="65" t="s">
        <v>277</v>
      </c>
      <c r="AM35" s="65" t="s">
        <v>298</v>
      </c>
      <c r="AN35" s="65" t="s">
        <v>280</v>
      </c>
      <c r="AO35" s="65" t="s">
        <v>325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531.15459999999996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1240.3167000000001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7340.4709999999995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3982.7885999999999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123.45762000000001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139.05031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333</v>
      </c>
      <c r="I44" s="67"/>
      <c r="J44" s="67"/>
      <c r="K44" s="67"/>
      <c r="L44" s="67"/>
      <c r="M44" s="67"/>
      <c r="O44" s="67" t="s">
        <v>303</v>
      </c>
      <c r="P44" s="67"/>
      <c r="Q44" s="67"/>
      <c r="R44" s="67"/>
      <c r="S44" s="67"/>
      <c r="T44" s="67"/>
      <c r="V44" s="67" t="s">
        <v>288</v>
      </c>
      <c r="W44" s="67"/>
      <c r="X44" s="67"/>
      <c r="Y44" s="67"/>
      <c r="Z44" s="67"/>
      <c r="AA44" s="67"/>
      <c r="AC44" s="67" t="s">
        <v>321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289</v>
      </c>
      <c r="AY44" s="67"/>
      <c r="AZ44" s="67"/>
      <c r="BA44" s="67"/>
      <c r="BB44" s="67"/>
      <c r="BC44" s="67"/>
      <c r="BE44" s="67" t="s">
        <v>322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329</v>
      </c>
      <c r="C45" s="65" t="s">
        <v>277</v>
      </c>
      <c r="D45" s="65" t="s">
        <v>298</v>
      </c>
      <c r="E45" s="65" t="s">
        <v>280</v>
      </c>
      <c r="F45" s="65" t="s">
        <v>325</v>
      </c>
      <c r="H45" s="65"/>
      <c r="I45" s="65" t="s">
        <v>329</v>
      </c>
      <c r="J45" s="65" t="s">
        <v>277</v>
      </c>
      <c r="K45" s="65" t="s">
        <v>298</v>
      </c>
      <c r="L45" s="65" t="s">
        <v>280</v>
      </c>
      <c r="M45" s="65" t="s">
        <v>325</v>
      </c>
      <c r="O45" s="65"/>
      <c r="P45" s="65" t="s">
        <v>329</v>
      </c>
      <c r="Q45" s="65" t="s">
        <v>277</v>
      </c>
      <c r="R45" s="65" t="s">
        <v>298</v>
      </c>
      <c r="S45" s="65" t="s">
        <v>280</v>
      </c>
      <c r="T45" s="65" t="s">
        <v>325</v>
      </c>
      <c r="V45" s="65"/>
      <c r="W45" s="65" t="s">
        <v>329</v>
      </c>
      <c r="X45" s="65" t="s">
        <v>277</v>
      </c>
      <c r="Y45" s="65" t="s">
        <v>298</v>
      </c>
      <c r="Z45" s="65" t="s">
        <v>280</v>
      </c>
      <c r="AA45" s="65" t="s">
        <v>325</v>
      </c>
      <c r="AC45" s="65"/>
      <c r="AD45" s="65" t="s">
        <v>329</v>
      </c>
      <c r="AE45" s="65" t="s">
        <v>277</v>
      </c>
      <c r="AF45" s="65" t="s">
        <v>298</v>
      </c>
      <c r="AG45" s="65" t="s">
        <v>280</v>
      </c>
      <c r="AH45" s="65" t="s">
        <v>325</v>
      </c>
      <c r="AJ45" s="65"/>
      <c r="AK45" s="65" t="s">
        <v>329</v>
      </c>
      <c r="AL45" s="65" t="s">
        <v>277</v>
      </c>
      <c r="AM45" s="65" t="s">
        <v>298</v>
      </c>
      <c r="AN45" s="65" t="s">
        <v>280</v>
      </c>
      <c r="AO45" s="65" t="s">
        <v>325</v>
      </c>
      <c r="AQ45" s="65"/>
      <c r="AR45" s="65" t="s">
        <v>329</v>
      </c>
      <c r="AS45" s="65" t="s">
        <v>277</v>
      </c>
      <c r="AT45" s="65" t="s">
        <v>298</v>
      </c>
      <c r="AU45" s="65" t="s">
        <v>280</v>
      </c>
      <c r="AV45" s="65" t="s">
        <v>325</v>
      </c>
      <c r="AX45" s="65"/>
      <c r="AY45" s="65" t="s">
        <v>329</v>
      </c>
      <c r="AZ45" s="65" t="s">
        <v>277</v>
      </c>
      <c r="BA45" s="65" t="s">
        <v>298</v>
      </c>
      <c r="BB45" s="65" t="s">
        <v>280</v>
      </c>
      <c r="BC45" s="65" t="s">
        <v>325</v>
      </c>
      <c r="BE45" s="65"/>
      <c r="BF45" s="65" t="s">
        <v>329</v>
      </c>
      <c r="BG45" s="65" t="s">
        <v>277</v>
      </c>
      <c r="BH45" s="65" t="s">
        <v>298</v>
      </c>
      <c r="BI45" s="65" t="s">
        <v>280</v>
      </c>
      <c r="BJ45" s="65" t="s">
        <v>325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17.887146000000001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12.170451999999999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738.38189999999997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7.3356350000000001E-2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3.8583047000000001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251.91148000000001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82.707359999999994</v>
      </c>
      <c r="AX46" s="65" t="s">
        <v>294</v>
      </c>
      <c r="AY46" s="65"/>
      <c r="AZ46" s="65"/>
      <c r="BA46" s="65"/>
      <c r="BB46" s="65"/>
      <c r="BC46" s="65"/>
      <c r="BE46" s="65" t="s">
        <v>290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9" sqref="H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39</v>
      </c>
      <c r="E2" s="61">
        <v>2168.7354</v>
      </c>
      <c r="F2" s="61">
        <v>351.04468000000003</v>
      </c>
      <c r="G2" s="61">
        <v>44.472411999999998</v>
      </c>
      <c r="H2" s="61">
        <v>24.434197999999999</v>
      </c>
      <c r="I2" s="61">
        <v>20.038212000000001</v>
      </c>
      <c r="J2" s="61">
        <v>72.053023999999994</v>
      </c>
      <c r="K2" s="61">
        <v>40.491889999999998</v>
      </c>
      <c r="L2" s="61">
        <v>31.561133999999999</v>
      </c>
      <c r="M2" s="61">
        <v>30.235285000000001</v>
      </c>
      <c r="N2" s="61">
        <v>2.8918004000000002</v>
      </c>
      <c r="O2" s="61">
        <v>16.977238</v>
      </c>
      <c r="P2" s="61">
        <v>1225.9086</v>
      </c>
      <c r="Q2" s="61">
        <v>31.841421</v>
      </c>
      <c r="R2" s="61">
        <v>638.27089999999998</v>
      </c>
      <c r="S2" s="61">
        <v>71.206999999999994</v>
      </c>
      <c r="T2" s="61">
        <v>6804.7655999999997</v>
      </c>
      <c r="U2" s="61">
        <v>2.5148014999999999</v>
      </c>
      <c r="V2" s="61">
        <v>19.545542000000001</v>
      </c>
      <c r="W2" s="61">
        <v>303.15136999999999</v>
      </c>
      <c r="X2" s="61">
        <v>144.52760000000001</v>
      </c>
      <c r="Y2" s="61">
        <v>2.0806714999999998</v>
      </c>
      <c r="Z2" s="61">
        <v>1.4590567000000001</v>
      </c>
      <c r="AA2" s="61">
        <v>17.879346999999999</v>
      </c>
      <c r="AB2" s="61">
        <v>2.1739557</v>
      </c>
      <c r="AC2" s="61">
        <v>632.18799999999999</v>
      </c>
      <c r="AD2" s="61">
        <v>6.8510239999999998</v>
      </c>
      <c r="AE2" s="61">
        <v>2.1814556000000001</v>
      </c>
      <c r="AF2" s="61">
        <v>1.9132477999999999</v>
      </c>
      <c r="AG2" s="61">
        <v>531.15459999999996</v>
      </c>
      <c r="AH2" s="61">
        <v>357.12234000000001</v>
      </c>
      <c r="AI2" s="61">
        <v>174.03227000000001</v>
      </c>
      <c r="AJ2" s="61">
        <v>1240.3167000000001</v>
      </c>
      <c r="AK2" s="61">
        <v>7340.4709999999995</v>
      </c>
      <c r="AL2" s="61">
        <v>123.45762000000001</v>
      </c>
      <c r="AM2" s="61">
        <v>3982.7885999999999</v>
      </c>
      <c r="AN2" s="61">
        <v>139.05031</v>
      </c>
      <c r="AO2" s="61">
        <v>17.887146000000001</v>
      </c>
      <c r="AP2" s="61">
        <v>13.579041500000001</v>
      </c>
      <c r="AQ2" s="61">
        <v>4.3081035999999999</v>
      </c>
      <c r="AR2" s="61">
        <v>12.170451999999999</v>
      </c>
      <c r="AS2" s="61">
        <v>738.38189999999997</v>
      </c>
      <c r="AT2" s="61">
        <v>7.3356350000000001E-2</v>
      </c>
      <c r="AU2" s="61">
        <v>3.8583047000000001</v>
      </c>
      <c r="AV2" s="61">
        <v>251.91148000000001</v>
      </c>
      <c r="AW2" s="61">
        <v>82.707359999999994</v>
      </c>
      <c r="AX2" s="61">
        <v>0.21488467999999999</v>
      </c>
      <c r="AY2" s="61">
        <v>1.4350168000000001</v>
      </c>
      <c r="AZ2" s="61">
        <v>227.88774000000001</v>
      </c>
      <c r="BA2" s="61">
        <v>38.099105999999999</v>
      </c>
      <c r="BB2" s="61">
        <v>11.218887</v>
      </c>
      <c r="BC2" s="61">
        <v>14.185613999999999</v>
      </c>
      <c r="BD2" s="61">
        <v>12.684759</v>
      </c>
      <c r="BE2" s="61">
        <v>0.75108520000000001</v>
      </c>
      <c r="BF2" s="61">
        <v>4.0385119999999999</v>
      </c>
      <c r="BG2" s="61">
        <v>2.7754896000000001E-3</v>
      </c>
      <c r="BH2" s="61">
        <v>7.6886727000000004E-3</v>
      </c>
      <c r="BI2" s="61">
        <v>6.1772805999999996E-3</v>
      </c>
      <c r="BJ2" s="61">
        <v>4.3944499999999997E-2</v>
      </c>
      <c r="BK2" s="61">
        <v>2.1349920000000001E-4</v>
      </c>
      <c r="BL2" s="61">
        <v>0.33017465000000001</v>
      </c>
      <c r="BM2" s="61">
        <v>4.1300689999999998</v>
      </c>
      <c r="BN2" s="61">
        <v>1.3491572999999999</v>
      </c>
      <c r="BO2" s="61">
        <v>64.015020000000007</v>
      </c>
      <c r="BP2" s="61">
        <v>12.016749000000001</v>
      </c>
      <c r="BQ2" s="61">
        <v>20.108678999999999</v>
      </c>
      <c r="BR2" s="61">
        <v>70.919439999999994</v>
      </c>
      <c r="BS2" s="61">
        <v>25.542394999999999</v>
      </c>
      <c r="BT2" s="61">
        <v>14.962099</v>
      </c>
      <c r="BU2" s="61">
        <v>0.26805928000000001</v>
      </c>
      <c r="BV2" s="61">
        <v>5.0411009999999999E-2</v>
      </c>
      <c r="BW2" s="61">
        <v>0.97449010000000003</v>
      </c>
      <c r="BX2" s="61">
        <v>1.3707072</v>
      </c>
      <c r="BY2" s="61">
        <v>0.12647335000000001</v>
      </c>
      <c r="BZ2" s="61">
        <v>4.5772898000000001E-4</v>
      </c>
      <c r="CA2" s="61">
        <v>0.54067474999999998</v>
      </c>
      <c r="CB2" s="61">
        <v>3.3428135999999997E-2</v>
      </c>
      <c r="CC2" s="61">
        <v>0.20309019</v>
      </c>
      <c r="CD2" s="61">
        <v>1.5203705999999999</v>
      </c>
      <c r="CE2" s="61">
        <v>6.5330040000000006E-2</v>
      </c>
      <c r="CF2" s="61">
        <v>0.19608220000000001</v>
      </c>
      <c r="CG2" s="61">
        <v>4.9500000000000003E-7</v>
      </c>
      <c r="CH2" s="61">
        <v>3.8681350000000003E-2</v>
      </c>
      <c r="CI2" s="61">
        <v>2.5329929999999999E-3</v>
      </c>
      <c r="CJ2" s="61">
        <v>3.0385816000000001</v>
      </c>
      <c r="CK2" s="61">
        <v>1.1284417499999999E-2</v>
      </c>
      <c r="CL2" s="61">
        <v>2.1817129999999998</v>
      </c>
      <c r="CM2" s="61">
        <v>3.8578323999999999</v>
      </c>
      <c r="CN2" s="61">
        <v>2361.2217000000001</v>
      </c>
      <c r="CO2" s="61">
        <v>4035.4726999999998</v>
      </c>
      <c r="CP2" s="61">
        <v>2356.1714000000002</v>
      </c>
      <c r="CQ2" s="61">
        <v>873.61009999999999</v>
      </c>
      <c r="CR2" s="61">
        <v>477.60358000000002</v>
      </c>
      <c r="CS2" s="61">
        <v>450.92171999999999</v>
      </c>
      <c r="CT2" s="61">
        <v>2330.0938000000001</v>
      </c>
      <c r="CU2" s="61">
        <v>1367.7963</v>
      </c>
      <c r="CV2" s="61">
        <v>1449.2891</v>
      </c>
      <c r="CW2" s="61">
        <v>1556.9873</v>
      </c>
      <c r="CX2" s="61">
        <v>505.09879999999998</v>
      </c>
      <c r="CY2" s="61">
        <v>3043.6433000000002</v>
      </c>
      <c r="CZ2" s="61">
        <v>1472.2369000000001</v>
      </c>
      <c r="DA2" s="61">
        <v>3505.5192999999999</v>
      </c>
      <c r="DB2" s="61">
        <v>3470.0650000000001</v>
      </c>
      <c r="DC2" s="61">
        <v>4925.8227999999999</v>
      </c>
      <c r="DD2" s="61">
        <v>7951.3945000000003</v>
      </c>
      <c r="DE2" s="61">
        <v>1765.3815999999999</v>
      </c>
      <c r="DF2" s="61">
        <v>3887.0886</v>
      </c>
      <c r="DG2" s="61">
        <v>1800.1268</v>
      </c>
      <c r="DH2" s="61">
        <v>92.766890000000004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38.099105999999999</v>
      </c>
      <c r="B6">
        <f>BB2</f>
        <v>11.218887</v>
      </c>
      <c r="C6">
        <f>BC2</f>
        <v>14.185613999999999</v>
      </c>
      <c r="D6">
        <f>BD2</f>
        <v>12.684759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9" sqref="G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29914</v>
      </c>
      <c r="C2" s="56">
        <f ca="1">YEAR(TODAY())-YEAR(B2)+IF(TODAY()&gt;=DATE(YEAR(TODAY()),MONTH(B2),DAY(B2)),0,-1)</f>
        <v>39</v>
      </c>
      <c r="E2" s="52">
        <v>176.9</v>
      </c>
      <c r="F2" s="53" t="s">
        <v>275</v>
      </c>
      <c r="G2" s="52">
        <v>55.1</v>
      </c>
      <c r="H2" s="51" t="s">
        <v>40</v>
      </c>
      <c r="I2" s="72">
        <f>ROUND(G3/E3^2,1)</f>
        <v>17.600000000000001</v>
      </c>
    </row>
    <row r="3" spans="1:9" x14ac:dyDescent="0.3">
      <c r="E3" s="51">
        <f>E2/100</f>
        <v>1.7690000000000001</v>
      </c>
      <c r="F3" s="51" t="s">
        <v>39</v>
      </c>
      <c r="G3" s="51">
        <f>G2</f>
        <v>55.1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김영균, ID : H1900702)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14:59:06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39</v>
      </c>
      <c r="G12" s="94"/>
      <c r="H12" s="94"/>
      <c r="I12" s="94"/>
      <c r="K12" s="123">
        <f>'개인정보 및 신체계측 입력'!E2</f>
        <v>176.9</v>
      </c>
      <c r="L12" s="124"/>
      <c r="M12" s="117">
        <f>'개인정보 및 신체계측 입력'!G2</f>
        <v>55.1</v>
      </c>
      <c r="N12" s="118"/>
      <c r="O12" s="113" t="s">
        <v>270</v>
      </c>
      <c r="P12" s="107"/>
      <c r="Q12" s="90">
        <f>'개인정보 및 신체계측 입력'!I2</f>
        <v>17.600000000000001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김영균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75.078999999999994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9.5109999999999992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15.41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</v>
      </c>
      <c r="L72" s="36" t="s">
        <v>52</v>
      </c>
      <c r="M72" s="36">
        <f>ROUND('DRIs DATA'!K8,1)</f>
        <v>7.5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85.1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162.88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144.53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144.93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66.39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489.36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178.87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2021-08-10T06:01:27Z</dcterms:modified>
</cp:coreProperties>
</file>