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<sst xmlns="http://schemas.openxmlformats.org/spreadsheetml/2006/main" count="692" uniqueCount="368">
  <si>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</si>
  <si>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</si>
  <si>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</si>
  <si>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</si>
  <si>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</si>
  <si>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</si>
  <si>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</si>
  <si>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</si>
  <si>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</si>
  <si>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</si>
  <si>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</si>
  <si>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</si>
  <si>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</si>
  <si>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</si>
  <si>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</si>
  <si>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</si>
  <si>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</si>
  <si>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</si>
  <si>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</si>
  <si>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</si>
  <si>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</si>
  <si>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</si>
  <si>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</si>
  <si>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</si>
  <si>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</si>
  <si>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</si>
  <si>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</si>
  <si>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</si>
  <si>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</si>
  <si>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</si>
  <si>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</si>
  <si>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</si>
  <si>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</si>
  <si>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</si>
  <si>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</si>
  <si>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</si>
  <si>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</si>
  <si>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</si>
  <si>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</si>
  <si>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</si>
  <si>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</si>
  <si>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</si>
  <si>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</si>
  <si>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</si>
  <si>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</si>
  <si>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</si>
  <si>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</si>
  <si>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</si>
  <si>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</si>
  <si>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</si>
  <si>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</si>
  <si>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</si>
  <si>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</si>
  <si>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</si>
  <si>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</si>
  <si>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</si>
  <si>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</si>
  <si>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</si>
  <si>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</si>
  <si>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</si>
  <si>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</si>
  <si>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</si>
  <si>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</si>
  <si>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</si>
  <si>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</si>
  <si>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</si>
  <si>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</si>
  <si>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</si>
  <si>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</si>
  <si>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</si>
  <si>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</si>
  <si>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</si>
  <si>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</si>
  <si>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</si>
  <si>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</si>
  <si>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</si>
  <si>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</si>
  <si>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</si>
  <si>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</si>
  <si>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</si>
  <si>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</si>
  <si>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</si>
  <si>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</si>
  <si>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</si>
  <si>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</si>
  <si>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</si>
  <si>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</si>
  <si>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</si>
  <si>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</si>
  <si>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</si>
  <si>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</si>
  <si>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</si>
  <si>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</si>
  <si>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</si>
  <si>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</si>
  <si>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</si>
  <si>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</si>
  <si>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</si>
  <si>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</si>
  <si>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</si>
  <si>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</si>
  <si>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</si>
  <si>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</si>
  <si>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</si>
  <si>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</si>
  <si>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</si>
  <si>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</si>
  <si>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</si>
  <si>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</si>
  <si>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</si>
  <si>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</si>
  <si>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</si>
  <si>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</si>
  <si>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</si>
  <si>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</si>
  <si>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</si>
  <si>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</si>
  <si>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</si>
  <si>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</si>
  <si>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</si>
  <si>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</si>
  <si>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</si>
  <si>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</si>
  <si>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</si>
  <si>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</si>
  <si>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</si>
  <si>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</si>
  <si>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</si>
  <si>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</si>
  <si>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</si>
  <si>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</si>
  <si>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</si>
  <si>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</si>
  <si>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</si>
  <si>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</si>
  <si>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</si>
  <si>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</si>
  <si>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</si>
  <si>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</si>
  <si>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</si>
  <si>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</si>
  <si>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</si>
  <si>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</si>
  <si>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</si>
  <si>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</si>
  <si>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</si>
  <si>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</si>
  <si>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</si>
  <si>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</si>
  <si>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</si>
  <si>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</si>
  <si>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</si>
  <si>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</si>
  <si>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</si>
  <si>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</si>
  <si>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</si>
  <si>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</si>
  <si>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</si>
  <si>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</si>
  <si>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</si>
  <si>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</si>
  <si>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</si>
  <si>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</si>
  <si>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</si>
  <si>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</si>
  <si>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</si>
  <si>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</si>
  <si>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</si>
  <si>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</si>
  <si>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</si>
  <si>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</si>
  <si>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</si>
  <si>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</si>
  <si>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</si>
  <si>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</si>
  <si>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</si>
  <si>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</si>
  <si>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</si>
  <si>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</si>
  <si>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</si>
  <si>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</si>
  <si>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</si>
  <si>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</si>
  <si>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</si>
  <si>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</si>
  <si>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</si>
  <si>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</si>
  <si>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</si>
  <si>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</si>
  <si>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</si>
  <si>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</si>
  <si>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</si>
  <si>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</si>
  <si>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</si>
  <si>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</si>
  <si>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</si>
  <si>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</si>
  <si>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</si>
  <si>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</si>
  <si>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</si>
  <si>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</si>
  <si>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</si>
  <si>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</si>
  <si>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</si>
  <si>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</si>
  <si>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</si>
  <si>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</si>
  <si>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</si>
  <si>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</si>
  <si>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</si>
  <si>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</si>
  <si>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</si>
  <si>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</si>
  <si>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</si>
  <si>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</si>
  <si>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</si>
  <si>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</si>
  <si>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</si>
  <si>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</si>
  <si>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</si>
  <si>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</si>
  <si>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</si>
  <si>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</si>
  <si>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</si>
  <si>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</si>
  <si>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</si>
  <si>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</si>
  <si>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</si>
  <si>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</si>
  <si>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</si>
  <si>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</si>
  <si>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</si>
  <si>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</si>
  <si>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</si>
  <si>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</si>
  <si>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</si>
  <si>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</si>
  <si>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</si>
  <si>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</si>
  <si>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</si>
  <si>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</si>
  <si>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</si>
  <si>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</si>
  <si>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</si>
  <si>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</si>
  <si>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</si>
  <si>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</si>
  <si>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</si>
  <si>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</si>
  <si>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</si>
  <si>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</si>
  <si>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</si>
  <si>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</si>
  <si>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</si>
  <si>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</si>
  <si>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</si>
  <si>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</si>
  <si>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</si>
  <si>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</si>
  <si>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</si>
  <si>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</si>
  <si>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</si>
  <si>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</si>
  <si>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</si>
  <si>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</si>
  <si>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</si>
  <si>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</si>
  <si>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</si>
  <si>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</si>
  <si>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</si>
  <si>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</si>
  <si>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</si>
  <si>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</si>
  <si>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</si>
  <si>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</si>
  <si>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</si>
  <si>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</si>
  <si>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엽산</t>
    <phoneticPr fontId="1" type="noConversion"/>
  </si>
  <si>
    <t>상한섭취량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</si>
  <si>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</si>
  <si>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</si>
  <si>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</si>
  <si>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구리(ug/일)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</si>
  <si>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</si>
  <si>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</si>
  <si>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</si>
  <si>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</si>
  <si>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요오드</t>
    <phoneticPr fontId="1" type="noConversion"/>
  </si>
  <si>
    <t>비타민A</t>
    <phoneticPr fontId="1" type="noConversion"/>
  </si>
  <si>
    <t>비타민K</t>
    <phoneticPr fontId="1" type="noConversion"/>
  </si>
  <si>
    <t>필요추정량</t>
    <phoneticPr fontId="1" type="noConversion"/>
  </si>
  <si>
    <t>지방</t>
    <phoneticPr fontId="1" type="noConversion"/>
  </si>
  <si>
    <t>비타민C</t>
    <phoneticPr fontId="1" type="noConversion"/>
  </si>
  <si>
    <t>인</t>
    <phoneticPr fontId="1" type="noConversion"/>
  </si>
  <si>
    <t>철</t>
    <phoneticPr fontId="1" type="noConversion"/>
  </si>
  <si>
    <t>식이섬유</t>
    <phoneticPr fontId="1" type="noConversion"/>
  </si>
  <si>
    <t>단백질</t>
    <phoneticPr fontId="1" type="noConversion"/>
  </si>
  <si>
    <t>평균필요량</t>
    <phoneticPr fontId="1" type="noConversion"/>
  </si>
  <si>
    <t>아연</t>
    <phoneticPr fontId="1" type="noConversion"/>
  </si>
  <si>
    <t>(설문지 : FFQ 95문항 설문지, 사용자 : 정미숙, ID : H1900703)</t>
  </si>
  <si>
    <t>출력시각</t>
    <phoneticPr fontId="1" type="noConversion"/>
  </si>
  <si>
    <t>2021년 08월 10일 15:02:06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</si>
  <si>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</si>
  <si>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</si>
  <si>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</si>
  <si>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</si>
  <si>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</si>
  <si>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</si>
  <si>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</si>
  <si>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</si>
  <si>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</si>
  <si>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</si>
  <si>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</si>
  <si>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</si>
  <si>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</si>
  <si>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</si>
  <si>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</si>
  <si>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</si>
  <si>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</si>
  <si>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</si>
  <si>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</si>
  <si>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</si>
  <si>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</si>
  <si>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</si>
  <si>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</si>
  <si>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</si>
  <si>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</si>
  <si>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</si>
  <si>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</si>
  <si>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</si>
  <si>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</si>
  <si>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</si>
  <si>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</si>
  <si>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</si>
  <si>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</si>
  <si>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</si>
  <si>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</si>
  <si>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</si>
  <si>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</si>
  <si>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</si>
  <si>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</si>
  <si>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</si>
  <si>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</si>
  <si>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</si>
  <si>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</si>
  <si>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</si>
  <si>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</si>
  <si>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</si>
  <si>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</si>
  <si>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</si>
  <si>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</si>
  <si>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</si>
  <si>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</si>
  <si>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</si>
  <si>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</si>
  <si>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</si>
  <si>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</si>
  <si>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</si>
  <si>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</si>
  <si>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</si>
  <si>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</si>
  <si>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</si>
  <si>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</si>
  <si>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몰리브덴(ug/일)</t>
    <phoneticPr fontId="1" type="noConversion"/>
  </si>
  <si>
    <t>크롬(ug/일)</t>
    <phoneticPr fontId="1" type="noConversion"/>
  </si>
  <si>
    <t>H1900703</t>
  </si>
  <si>
    <t>정미숙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</si>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</sst>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172.43484000000001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2424"/>
        <c:axId val="638373992"/>
      </c:barChart>
      <c:catAx>
        <c:axId val="63837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3992"/>
        <c:crosses val="autoZero"/>
        <c:auto val="1"/>
        <c:lblAlgn val="ctr"/>
        <c:lblOffset val="100"/>
        <c:noMultiLvlLbl val="0"/>
      </c:catAx>
      <c:valAx>
        <c:axId val="6383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6.0756959999999998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9480"/>
        <c:axId val="638378304"/>
      </c:barChart>
      <c:catAx>
        <c:axId val="63837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8304"/>
        <c:crosses val="autoZero"/>
        <c:auto val="1"/>
        <c:lblAlgn val="ctr"/>
        <c:lblOffset val="100"/>
        <c:noMultiLvlLbl val="0"/>
      </c:catAx>
      <c:valAx>
        <c:axId val="63837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3.0083457999999998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9872"/>
        <c:axId val="638379088"/>
      </c:barChart>
      <c:catAx>
        <c:axId val="6383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9088"/>
        <c:crosses val="autoZero"/>
        <c:auto val="1"/>
        <c:lblAlgn val="ctr"/>
        <c:lblOffset val="100"/>
        <c:noMultiLvlLbl val="0"/>
      </c:catAx>
      <c:valAx>
        <c:axId val="6383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2651.2847000000002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81048"/>
        <c:axId val="638378696"/>
      </c:barChart>
      <c:catAx>
        <c:axId val="63838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8696"/>
        <c:crosses val="autoZero"/>
        <c:auto val="1"/>
        <c:lblAlgn val="ctr"/>
        <c:lblOffset val="100"/>
        <c:noMultiLvlLbl val="0"/>
      </c:catAx>
      <c:valAx>
        <c:axId val="6383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8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7774.2533999999996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1696"/>
        <c:axId val="724803072"/>
      </c:barChart>
      <c:catAx>
        <c:axId val="72481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3072"/>
        <c:crosses val="autoZero"/>
        <c:auto val="1"/>
        <c:lblAlgn val="ctr"/>
        <c:lblOffset val="100"/>
        <c:noMultiLvlLbl val="0"/>
      </c:catAx>
      <c:valAx>
        <c:axId val="7248030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155.90053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8560"/>
        <c:axId val="724808952"/>
      </c:barChart>
      <c:catAx>
        <c:axId val="72480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8952"/>
        <c:crosses val="autoZero"/>
        <c:auto val="1"/>
        <c:lblAlgn val="ctr"/>
        <c:lblOffset val="100"/>
        <c:noMultiLvlLbl val="0"/>
      </c:catAx>
      <c:valAx>
        <c:axId val="72480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317.21417000000002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6208"/>
        <c:axId val="724809344"/>
      </c:barChart>
      <c:catAx>
        <c:axId val="7248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9344"/>
        <c:crosses val="autoZero"/>
        <c:auto val="1"/>
        <c:lblAlgn val="ctr"/>
        <c:lblOffset val="100"/>
        <c:noMultiLvlLbl val="0"/>
      </c:catAx>
      <c:valAx>
        <c:axId val="72480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24.622816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5816"/>
        <c:axId val="724809736"/>
      </c:barChart>
      <c:catAx>
        <c:axId val="72480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9736"/>
        <c:crosses val="autoZero"/>
        <c:auto val="1"/>
        <c:lblAlgn val="ctr"/>
        <c:lblOffset val="100"/>
        <c:noMultiLvlLbl val="0"/>
      </c:catAx>
      <c:valAx>
        <c:axId val="724809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1679.8409999999999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6600"/>
        <c:axId val="724803464"/>
      </c:barChart>
      <c:catAx>
        <c:axId val="72480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3464"/>
        <c:crosses val="autoZero"/>
        <c:auto val="1"/>
        <c:lblAlgn val="ctr"/>
        <c:lblOffset val="100"/>
        <c:noMultiLvlLbl val="0"/>
      </c:catAx>
      <c:valAx>
        <c:axId val="724803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0.10293931000000001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7384"/>
        <c:axId val="724801112"/>
      </c:barChart>
      <c:catAx>
        <c:axId val="7248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1112"/>
        <c:crosses val="autoZero"/>
        <c:auto val="1"/>
        <c:lblAlgn val="ctr"/>
        <c:lblOffset val="100"/>
        <c:noMultiLvlLbl val="0"/>
      </c:catAx>
      <c:valAx>
        <c:axId val="72480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6.9669876000000004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0720"/>
        <c:axId val="724811304"/>
      </c:barChart>
      <c:catAx>
        <c:axId val="7248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1304"/>
        <c:crosses val="autoZero"/>
        <c:auto val="1"/>
        <c:lblAlgn val="ctr"/>
        <c:lblOffset val="100"/>
        <c:noMultiLvlLbl val="0"/>
      </c:catAx>
      <c:valAx>
        <c:axId val="724811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60.163246000000001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1640"/>
        <c:axId val="638370072"/>
      </c:barChart>
      <c:catAx>
        <c:axId val="6383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0072"/>
        <c:crosses val="autoZero"/>
        <c:auto val="1"/>
        <c:lblAlgn val="ctr"/>
        <c:lblOffset val="100"/>
        <c:noMultiLvlLbl val="0"/>
      </c:catAx>
      <c:valAx>
        <c:axId val="63837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676.98517000000004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8168"/>
        <c:axId val="724801504"/>
      </c:barChart>
      <c:catAx>
        <c:axId val="7248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1504"/>
        <c:crosses val="autoZero"/>
        <c:auto val="1"/>
        <c:lblAlgn val="ctr"/>
        <c:lblOffset val="100"/>
        <c:noMultiLvlLbl val="0"/>
      </c:catAx>
      <c:valAx>
        <c:axId val="72480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196.90503000000001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3856"/>
        <c:axId val="724805032"/>
      </c:barChart>
      <c:catAx>
        <c:axId val="72480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5032"/>
        <c:crosses val="autoZero"/>
        <c:auto val="1"/>
        <c:lblAlgn val="ctr"/>
        <c:lblOffset val="100"/>
        <c:noMultiLvlLbl val="0"/>
      </c:catAx>
      <c:valAx>
        <c:axId val="72480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4.7290000000000001</c:v>
                </c:pt>
                <c:pt idx="1">
                  <c:v>20.789000000000001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4801896"/>
        <c:axId val="724802288"/>
      </c:barChart>
      <c:catAx>
        <c:axId val="72480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2288"/>
        <c:crosses val="autoZero"/>
        <c:auto val="1"/>
        <c:lblAlgn val="ctr"/>
        <c:lblOffset val="100"/>
        <c:noMultiLvlLbl val="0"/>
      </c:catAx>
      <c:valAx>
        <c:axId val="72480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29.647379000000001</c:v>
                </c:pt>
                <c:pt idx="1">
                  <c:v>38.694042000000003</c:v>
                </c:pt>
                <c:pt idx="2">
                  <c:v>37.496450000000003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1276.7705000000001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2480"/>
        <c:axId val="724815224"/>
      </c:barChart>
      <c:catAx>
        <c:axId val="7248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5224"/>
        <c:crosses val="autoZero"/>
        <c:auto val="1"/>
        <c:lblAlgn val="ctr"/>
        <c:lblOffset val="100"/>
        <c:noMultiLvlLbl val="0"/>
      </c:catAx>
      <c:valAx>
        <c:axId val="72481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55.195025999999999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2872"/>
        <c:axId val="724813264"/>
      </c:barChart>
      <c:catAx>
        <c:axId val="72481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3264"/>
        <c:crosses val="autoZero"/>
        <c:auto val="1"/>
        <c:lblAlgn val="ctr"/>
        <c:lblOffset val="100"/>
        <c:noMultiLvlLbl val="0"/>
      </c:catAx>
      <c:valAx>
        <c:axId val="72481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70.045000000000002</c:v>
                </c:pt>
                <c:pt idx="1">
                  <c:v>13.093999999999999</c:v>
                </c:pt>
                <c:pt idx="2">
                  <c:v>16.861000000000001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4814440"/>
        <c:axId val="733279736"/>
      </c:barChart>
      <c:catAx>
        <c:axId val="72481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279736"/>
        <c:crosses val="autoZero"/>
        <c:auto val="1"/>
        <c:lblAlgn val="ctr"/>
        <c:lblOffset val="100"/>
        <c:noMultiLvlLbl val="0"/>
      </c:catAx>
      <c:valAx>
        <c:axId val="73327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4785.8609999999999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3279344"/>
        <c:axId val="733280128"/>
      </c:barChart>
      <c:catAx>
        <c:axId val="73327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280128"/>
        <c:crosses val="autoZero"/>
        <c:auto val="1"/>
        <c:lblAlgn val="ctr"/>
        <c:lblOffset val="100"/>
        <c:noMultiLvlLbl val="0"/>
      </c:catAx>
      <c:valAx>
        <c:axId val="733280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327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273.19952000000001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3281304"/>
        <c:axId val="733280520"/>
      </c:barChart>
      <c:catAx>
        <c:axId val="73328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280520"/>
        <c:crosses val="autoZero"/>
        <c:auto val="1"/>
        <c:lblAlgn val="ctr"/>
        <c:lblOffset val="100"/>
        <c:noMultiLvlLbl val="0"/>
      </c:catAx>
      <c:valAx>
        <c:axId val="733280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328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976.00635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3278560"/>
        <c:axId val="733278952"/>
      </c:barChart>
      <c:catAx>
        <c:axId val="7332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278952"/>
        <c:crosses val="autoZero"/>
        <c:auto val="1"/>
        <c:lblAlgn val="ctr"/>
        <c:lblOffset val="100"/>
        <c:noMultiLvlLbl val="0"/>
      </c:catAx>
      <c:valAx>
        <c:axId val="7332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32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6.263077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3208"/>
        <c:axId val="638368504"/>
      </c:barChart>
      <c:catAx>
        <c:axId val="63837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8504"/>
        <c:crosses val="autoZero"/>
        <c:auto val="1"/>
        <c:lblAlgn val="ctr"/>
        <c:lblOffset val="100"/>
        <c:noMultiLvlLbl val="0"/>
      </c:catAx>
      <c:valAx>
        <c:axId val="63836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13061.73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3088"/>
        <c:axId val="646041520"/>
      </c:barChart>
      <c:catAx>
        <c:axId val="6460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1520"/>
        <c:crosses val="autoZero"/>
        <c:auto val="1"/>
        <c:lblAlgn val="ctr"/>
        <c:lblOffset val="100"/>
        <c:noMultiLvlLbl val="0"/>
      </c:catAx>
      <c:valAx>
        <c:axId val="64604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35.929886000000003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3480"/>
        <c:axId val="646045048"/>
      </c:barChart>
      <c:catAx>
        <c:axId val="64604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5048"/>
        <c:crosses val="autoZero"/>
        <c:auto val="1"/>
        <c:lblAlgn val="ctr"/>
        <c:lblOffset val="100"/>
        <c:noMultiLvlLbl val="0"/>
      </c:catAx>
      <c:valAx>
        <c:axId val="64604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3.5812984000000001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3872"/>
        <c:axId val="646046224"/>
      </c:barChart>
      <c:catAx>
        <c:axId val="6460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6224"/>
        <c:crosses val="autoZero"/>
        <c:auto val="1"/>
        <c:lblAlgn val="ctr"/>
        <c:lblOffset val="100"/>
        <c:noMultiLvlLbl val="0"/>
      </c:catAx>
      <c:valAx>
        <c:axId val="64604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777.00469999999996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8896"/>
        <c:axId val="638368112"/>
      </c:barChart>
      <c:catAx>
        <c:axId val="6383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8112"/>
        <c:crosses val="autoZero"/>
        <c:auto val="1"/>
        <c:lblAlgn val="ctr"/>
        <c:lblOffset val="100"/>
        <c:noMultiLvlLbl val="0"/>
      </c:catAx>
      <c:valAx>
        <c:axId val="63836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3.8088706000000001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9288"/>
        <c:axId val="638369680"/>
      </c:barChart>
      <c:catAx>
        <c:axId val="63836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9680"/>
        <c:crosses val="autoZero"/>
        <c:auto val="1"/>
        <c:lblAlgn val="ctr"/>
        <c:lblOffset val="100"/>
        <c:noMultiLvlLbl val="0"/>
      </c:catAx>
      <c:valAx>
        <c:axId val="63836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36.219329999999999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4776"/>
        <c:axId val="638375560"/>
      </c:barChart>
      <c:catAx>
        <c:axId val="6383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5560"/>
        <c:crosses val="autoZero"/>
        <c:auto val="1"/>
        <c:lblAlgn val="ctr"/>
        <c:lblOffset val="100"/>
        <c:noMultiLvlLbl val="0"/>
      </c:catAx>
      <c:valAx>
        <c:axId val="63837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3.5812984000000001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6344"/>
        <c:axId val="638365760"/>
      </c:barChart>
      <c:catAx>
        <c:axId val="6383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5760"/>
        <c:crosses val="autoZero"/>
        <c:auto val="1"/>
        <c:lblAlgn val="ctr"/>
        <c:lblOffset val="100"/>
        <c:noMultiLvlLbl val="0"/>
      </c:catAx>
      <c:valAx>
        <c:axId val="63836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1363.6727000000001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6544"/>
        <c:axId val="638377128"/>
      </c:barChart>
      <c:catAx>
        <c:axId val="63836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7128"/>
        <c:crosses val="autoZero"/>
        <c:auto val="1"/>
        <c:lblAlgn val="ctr"/>
        <c:lblOffset val="100"/>
        <c:noMultiLvlLbl val="0"/>
      </c:catAx>
      <c:valAx>
        <c:axId val="63837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19.880220000000001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1248"/>
        <c:axId val="638372032"/>
      </c:barChart>
      <c:catAx>
        <c:axId val="63837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2032"/>
        <c:crosses val="autoZero"/>
        <c:auto val="1"/>
        <c:lblAlgn val="ctr"/>
        <c:lblOffset val="100"/>
        <c:noMultiLvlLbl val="0"/>
      </c:catAx>
      <c:valAx>
        <c:axId val="63837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정미숙, ID : H1900703)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15:02:06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4785.8609999999999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172.43484000000001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60.163246000000001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70.045000000000002</v>
      </c>
      <c r="G8" s="59">
        <f>'DRIs DATA 입력'!G8</f>
        <v>13.093999999999999</v>
      </c>
      <c r="H8" s="59">
        <f>'DRIs DATA 입력'!H8</f>
        <v>16.861000000000001</v>
      </c>
      <c r="I8" s="46"/>
      <c r="J8" s="59" t="s">
        <v>215</v>
      </c>
      <c r="K8" s="59">
        <f>'DRIs DATA 입력'!K8</f>
        <v>4.7290000000000001</v>
      </c>
      <c r="L8" s="59">
        <f>'DRIs DATA 입력'!L8</f>
        <v>20.789000000000001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1276.7705000000001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55.195025999999999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6.263077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777.00469999999996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273.19952000000001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4.7082959999999998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3.8088706000000001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36.219329999999999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3.5812984000000001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1363.6727000000001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19.880220000000001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6.0756959999999998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3.0083457999999998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976.00635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2651.2847000000002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13061.73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7774.2533999999996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155.90053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317.21417000000002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35.929886000000003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24.622816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1679.8409999999999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0.10293931000000001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6.9669876000000004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676.98517000000004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196.90503000000001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283</v>
      </c>
      <c r="B1" s="61" t="s">
        <v>299</v>
      </c>
      <c r="G1" s="62" t="s">
        <v>300</v>
      </c>
      <c r="H1" s="61" t="s">
        <v>301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303</v>
      </c>
      <c r="B4" s="69"/>
      <c r="C4" s="69"/>
      <c r="E4" s="66" t="s">
        <v>304</v>
      </c>
      <c r="F4" s="67"/>
      <c r="G4" s="67"/>
      <c r="H4" s="68"/>
      <c r="J4" s="66" t="s">
        <v>284</v>
      </c>
      <c r="K4" s="67"/>
      <c r="L4" s="68"/>
      <c r="N4" s="69" t="s">
        <v>305</v>
      </c>
      <c r="O4" s="69"/>
      <c r="P4" s="69"/>
      <c r="Q4" s="69"/>
      <c r="R4" s="69"/>
      <c r="S4" s="69"/>
      <c r="U4" s="69" t="s">
        <v>295</v>
      </c>
      <c r="V4" s="69"/>
      <c r="W4" s="69"/>
      <c r="X4" s="69"/>
      <c r="Y4" s="69"/>
      <c r="Z4" s="69"/>
    </row>
    <row r="5" spans="1:27" x14ac:dyDescent="0.3">
      <c r="A5" s="65"/>
      <c r="B5" s="65" t="s">
        <v>290</v>
      </c>
      <c r="C5" s="65" t="s">
        <v>307</v>
      </c>
      <c r="E5" s="65"/>
      <c r="F5" s="65" t="s">
        <v>308</v>
      </c>
      <c r="G5" s="65" t="s">
        <v>291</v>
      </c>
      <c r="H5" s="65" t="s">
        <v>296</v>
      </c>
      <c r="J5" s="65"/>
      <c r="K5" s="65" t="s">
        <v>285</v>
      </c>
      <c r="L5" s="65" t="s">
        <v>309</v>
      </c>
      <c r="N5" s="65"/>
      <c r="O5" s="65" t="s">
        <v>310</v>
      </c>
      <c r="P5" s="65" t="s">
        <v>311</v>
      </c>
      <c r="Q5" s="65" t="s">
        <v>312</v>
      </c>
      <c r="R5" s="65" t="s">
        <v>313</v>
      </c>
      <c r="S5" s="65" t="s">
        <v>314</v>
      </c>
      <c r="U5" s="65"/>
      <c r="V5" s="65" t="s">
        <v>315</v>
      </c>
      <c r="W5" s="65" t="s">
        <v>316</v>
      </c>
      <c r="X5" s="65" t="s">
        <v>312</v>
      </c>
      <c r="Y5" s="65" t="s">
        <v>313</v>
      </c>
      <c r="Z5" s="65" t="s">
        <v>314</v>
      </c>
    </row>
    <row r="6" spans="1:27" x14ac:dyDescent="0.3">
      <c r="A6" s="65" t="s">
        <v>317</v>
      </c>
      <c r="B6" s="65">
        <v>1900</v>
      </c>
      <c r="C6" s="65">
        <v>4785.8609999999999</v>
      </c>
      <c r="E6" s="65" t="s">
        <v>318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40</v>
      </c>
      <c r="P6" s="65">
        <v>50</v>
      </c>
      <c r="Q6" s="65">
        <v>0</v>
      </c>
      <c r="R6" s="65">
        <v>0</v>
      </c>
      <c r="S6" s="65">
        <v>172.43484000000001</v>
      </c>
      <c r="U6" s="65" t="s">
        <v>321</v>
      </c>
      <c r="V6" s="65">
        <v>0</v>
      </c>
      <c r="W6" s="65">
        <v>0</v>
      </c>
      <c r="X6" s="65">
        <v>20</v>
      </c>
      <c r="Y6" s="65">
        <v>0</v>
      </c>
      <c r="Z6" s="65">
        <v>60.163246000000001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324</v>
      </c>
      <c r="F8" s="65">
        <v>70.045000000000002</v>
      </c>
      <c r="G8" s="65">
        <v>13.093999999999999</v>
      </c>
      <c r="H8" s="65">
        <v>16.861000000000001</v>
      </c>
      <c r="J8" s="65" t="s">
        <v>323</v>
      </c>
      <c r="K8" s="65">
        <v>4.7290000000000001</v>
      </c>
      <c r="L8" s="65">
        <v>20.789000000000001</v>
      </c>
    </row>
    <row r="13" spans="1:27" x14ac:dyDescent="0.3">
      <c r="A13" s="70" t="s">
        <v>325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288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289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315</v>
      </c>
      <c r="C15" s="65" t="s">
        <v>311</v>
      </c>
      <c r="D15" s="65" t="s">
        <v>286</v>
      </c>
      <c r="E15" s="65" t="s">
        <v>328</v>
      </c>
      <c r="F15" s="65" t="s">
        <v>306</v>
      </c>
      <c r="H15" s="65"/>
      <c r="I15" s="65" t="s">
        <v>310</v>
      </c>
      <c r="J15" s="65" t="s">
        <v>311</v>
      </c>
      <c r="K15" s="65" t="s">
        <v>286</v>
      </c>
      <c r="L15" s="65" t="s">
        <v>329</v>
      </c>
      <c r="M15" s="65" t="s">
        <v>306</v>
      </c>
      <c r="O15" s="65"/>
      <c r="P15" s="65" t="s">
        <v>310</v>
      </c>
      <c r="Q15" s="65" t="s">
        <v>276</v>
      </c>
      <c r="R15" s="65" t="s">
        <v>330</v>
      </c>
      <c r="S15" s="65" t="s">
        <v>278</v>
      </c>
      <c r="T15" s="65" t="s">
        <v>306</v>
      </c>
      <c r="V15" s="65"/>
      <c r="W15" s="65" t="s">
        <v>297</v>
      </c>
      <c r="X15" s="65" t="s">
        <v>331</v>
      </c>
      <c r="Y15" s="65" t="s">
        <v>330</v>
      </c>
      <c r="Z15" s="65" t="s">
        <v>328</v>
      </c>
      <c r="AA15" s="65" t="s">
        <v>332</v>
      </c>
    </row>
    <row r="16" spans="1:27" x14ac:dyDescent="0.3">
      <c r="A16" s="65" t="s">
        <v>333</v>
      </c>
      <c r="B16" s="65">
        <v>450</v>
      </c>
      <c r="C16" s="65">
        <v>650</v>
      </c>
      <c r="D16" s="65">
        <v>0</v>
      </c>
      <c r="E16" s="65">
        <v>3000</v>
      </c>
      <c r="F16" s="65">
        <v>1276.7705000000001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55.195025999999999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6.263077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777.00469999999996</v>
      </c>
    </row>
    <row r="23" spans="1:62" x14ac:dyDescent="0.3">
      <c r="A23" s="70" t="s">
        <v>334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292</v>
      </c>
      <c r="B24" s="69"/>
      <c r="C24" s="69"/>
      <c r="D24" s="69"/>
      <c r="E24" s="69"/>
      <c r="F24" s="69"/>
      <c r="H24" s="69" t="s">
        <v>335</v>
      </c>
      <c r="I24" s="69"/>
      <c r="J24" s="69"/>
      <c r="K24" s="69"/>
      <c r="L24" s="69"/>
      <c r="M24" s="69"/>
      <c r="O24" s="69" t="s">
        <v>336</v>
      </c>
      <c r="P24" s="69"/>
      <c r="Q24" s="69"/>
      <c r="R24" s="69"/>
      <c r="S24" s="69"/>
      <c r="T24" s="69"/>
      <c r="V24" s="69" t="s">
        <v>337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277</v>
      </c>
      <c r="AK24" s="69"/>
      <c r="AL24" s="69"/>
      <c r="AM24" s="69"/>
      <c r="AN24" s="69"/>
      <c r="AO24" s="69"/>
      <c r="AQ24" s="69" t="s">
        <v>339</v>
      </c>
      <c r="AR24" s="69"/>
      <c r="AS24" s="69"/>
      <c r="AT24" s="69"/>
      <c r="AU24" s="69"/>
      <c r="AV24" s="69"/>
      <c r="AX24" s="69" t="s">
        <v>340</v>
      </c>
      <c r="AY24" s="69"/>
      <c r="AZ24" s="69"/>
      <c r="BA24" s="69"/>
      <c r="BB24" s="69"/>
      <c r="BC24" s="69"/>
      <c r="BE24" s="69" t="s">
        <v>279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341</v>
      </c>
      <c r="C25" s="65" t="s">
        <v>331</v>
      </c>
      <c r="D25" s="65" t="s">
        <v>286</v>
      </c>
      <c r="E25" s="65" t="s">
        <v>328</v>
      </c>
      <c r="F25" s="65" t="s">
        <v>306</v>
      </c>
      <c r="H25" s="65"/>
      <c r="I25" s="65" t="s">
        <v>297</v>
      </c>
      <c r="J25" s="65" t="s">
        <v>276</v>
      </c>
      <c r="K25" s="65" t="s">
        <v>312</v>
      </c>
      <c r="L25" s="65" t="s">
        <v>313</v>
      </c>
      <c r="M25" s="65" t="s">
        <v>332</v>
      </c>
      <c r="O25" s="65"/>
      <c r="P25" s="65" t="s">
        <v>342</v>
      </c>
      <c r="Q25" s="65" t="s">
        <v>316</v>
      </c>
      <c r="R25" s="65" t="s">
        <v>343</v>
      </c>
      <c r="S25" s="65" t="s">
        <v>344</v>
      </c>
      <c r="T25" s="65" t="s">
        <v>332</v>
      </c>
      <c r="V25" s="65"/>
      <c r="W25" s="65" t="s">
        <v>310</v>
      </c>
      <c r="X25" s="65" t="s">
        <v>276</v>
      </c>
      <c r="Y25" s="65" t="s">
        <v>345</v>
      </c>
      <c r="Z25" s="65" t="s">
        <v>278</v>
      </c>
      <c r="AA25" s="65" t="s">
        <v>332</v>
      </c>
      <c r="AC25" s="65"/>
      <c r="AD25" s="65" t="s">
        <v>315</v>
      </c>
      <c r="AE25" s="65" t="s">
        <v>276</v>
      </c>
      <c r="AF25" s="65" t="s">
        <v>312</v>
      </c>
      <c r="AG25" s="65" t="s">
        <v>313</v>
      </c>
      <c r="AH25" s="65" t="s">
        <v>346</v>
      </c>
      <c r="AJ25" s="65"/>
      <c r="AK25" s="65" t="s">
        <v>315</v>
      </c>
      <c r="AL25" s="65" t="s">
        <v>347</v>
      </c>
      <c r="AM25" s="65" t="s">
        <v>348</v>
      </c>
      <c r="AN25" s="65" t="s">
        <v>328</v>
      </c>
      <c r="AO25" s="65" t="s">
        <v>332</v>
      </c>
      <c r="AQ25" s="65"/>
      <c r="AR25" s="65" t="s">
        <v>342</v>
      </c>
      <c r="AS25" s="65" t="s">
        <v>276</v>
      </c>
      <c r="AT25" s="65" t="s">
        <v>345</v>
      </c>
      <c r="AU25" s="65" t="s">
        <v>328</v>
      </c>
      <c r="AV25" s="65" t="s">
        <v>306</v>
      </c>
      <c r="AX25" s="65"/>
      <c r="AY25" s="65" t="s">
        <v>315</v>
      </c>
      <c r="AZ25" s="65" t="s">
        <v>276</v>
      </c>
      <c r="BA25" s="65" t="s">
        <v>286</v>
      </c>
      <c r="BB25" s="65" t="s">
        <v>344</v>
      </c>
      <c r="BC25" s="65" t="s">
        <v>306</v>
      </c>
      <c r="BE25" s="65"/>
      <c r="BF25" s="65" t="s">
        <v>342</v>
      </c>
      <c r="BG25" s="65" t="s">
        <v>276</v>
      </c>
      <c r="BH25" s="65" t="s">
        <v>286</v>
      </c>
      <c r="BI25" s="65" t="s">
        <v>278</v>
      </c>
      <c r="BJ25" s="65" t="s">
        <v>332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273.19952000000001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4.7082959999999998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3.8088706000000001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36.219329999999999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3.5812984000000001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1363.6727000000001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19.880220000000001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6.0756959999999998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3.0083457999999998</v>
      </c>
    </row>
    <row r="33" spans="1:68" x14ac:dyDescent="0.3">
      <c r="A33" s="70" t="s">
        <v>349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350</v>
      </c>
      <c r="B34" s="69"/>
      <c r="C34" s="69"/>
      <c r="D34" s="69"/>
      <c r="E34" s="69"/>
      <c r="F34" s="69"/>
      <c r="H34" s="69" t="s">
        <v>293</v>
      </c>
      <c r="I34" s="69"/>
      <c r="J34" s="69"/>
      <c r="K34" s="69"/>
      <c r="L34" s="69"/>
      <c r="M34" s="69"/>
      <c r="O34" s="69" t="s">
        <v>351</v>
      </c>
      <c r="P34" s="69"/>
      <c r="Q34" s="69"/>
      <c r="R34" s="69"/>
      <c r="S34" s="69"/>
      <c r="T34" s="69"/>
      <c r="V34" s="69" t="s">
        <v>352</v>
      </c>
      <c r="W34" s="69"/>
      <c r="X34" s="69"/>
      <c r="Y34" s="69"/>
      <c r="Z34" s="69"/>
      <c r="AA34" s="69"/>
      <c r="AC34" s="69" t="s">
        <v>353</v>
      </c>
      <c r="AD34" s="69"/>
      <c r="AE34" s="69"/>
      <c r="AF34" s="69"/>
      <c r="AG34" s="69"/>
      <c r="AH34" s="69"/>
      <c r="AJ34" s="69" t="s">
        <v>354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316</v>
      </c>
      <c r="D35" s="65" t="s">
        <v>312</v>
      </c>
      <c r="E35" s="65" t="s">
        <v>278</v>
      </c>
      <c r="F35" s="65" t="s">
        <v>332</v>
      </c>
      <c r="H35" s="65"/>
      <c r="I35" s="65" t="s">
        <v>297</v>
      </c>
      <c r="J35" s="65" t="s">
        <v>331</v>
      </c>
      <c r="K35" s="65" t="s">
        <v>312</v>
      </c>
      <c r="L35" s="65" t="s">
        <v>328</v>
      </c>
      <c r="M35" s="65" t="s">
        <v>314</v>
      </c>
      <c r="O35" s="65"/>
      <c r="P35" s="65" t="s">
        <v>297</v>
      </c>
      <c r="Q35" s="65" t="s">
        <v>331</v>
      </c>
      <c r="R35" s="65" t="s">
        <v>348</v>
      </c>
      <c r="S35" s="65" t="s">
        <v>278</v>
      </c>
      <c r="T35" s="65" t="s">
        <v>332</v>
      </c>
      <c r="V35" s="65"/>
      <c r="W35" s="65" t="s">
        <v>310</v>
      </c>
      <c r="X35" s="65" t="s">
        <v>347</v>
      </c>
      <c r="Y35" s="65" t="s">
        <v>286</v>
      </c>
      <c r="Z35" s="65" t="s">
        <v>355</v>
      </c>
      <c r="AA35" s="65" t="s">
        <v>306</v>
      </c>
      <c r="AC35" s="65"/>
      <c r="AD35" s="65" t="s">
        <v>297</v>
      </c>
      <c r="AE35" s="65" t="s">
        <v>331</v>
      </c>
      <c r="AF35" s="65" t="s">
        <v>345</v>
      </c>
      <c r="AG35" s="65" t="s">
        <v>329</v>
      </c>
      <c r="AH35" s="65" t="s">
        <v>332</v>
      </c>
      <c r="AJ35" s="65"/>
      <c r="AK35" s="65" t="s">
        <v>310</v>
      </c>
      <c r="AL35" s="65" t="s">
        <v>316</v>
      </c>
      <c r="AM35" s="65" t="s">
        <v>312</v>
      </c>
      <c r="AN35" s="65" t="s">
        <v>278</v>
      </c>
      <c r="AO35" s="65" t="s">
        <v>332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976.00635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2651.2847000000002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13061.73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7774.2533999999996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155.90053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317.21417000000002</v>
      </c>
    </row>
    <row r="43" spans="1:68" x14ac:dyDescent="0.3">
      <c r="A43" s="70" t="s">
        <v>356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294</v>
      </c>
      <c r="B44" s="69"/>
      <c r="C44" s="69"/>
      <c r="D44" s="69"/>
      <c r="E44" s="69"/>
      <c r="F44" s="69"/>
      <c r="H44" s="69" t="s">
        <v>298</v>
      </c>
      <c r="I44" s="69"/>
      <c r="J44" s="69"/>
      <c r="K44" s="69"/>
      <c r="L44" s="69"/>
      <c r="M44" s="69"/>
      <c r="O44" s="69" t="s">
        <v>357</v>
      </c>
      <c r="P44" s="69"/>
      <c r="Q44" s="69"/>
      <c r="R44" s="69"/>
      <c r="S44" s="69"/>
      <c r="T44" s="69"/>
      <c r="V44" s="69" t="s">
        <v>281</v>
      </c>
      <c r="W44" s="69"/>
      <c r="X44" s="69"/>
      <c r="Y44" s="69"/>
      <c r="Z44" s="69"/>
      <c r="AA44" s="69"/>
      <c r="AC44" s="69" t="s">
        <v>358</v>
      </c>
      <c r="AD44" s="69"/>
      <c r="AE44" s="69"/>
      <c r="AF44" s="69"/>
      <c r="AG44" s="69"/>
      <c r="AH44" s="69"/>
      <c r="AJ44" s="69" t="s">
        <v>287</v>
      </c>
      <c r="AK44" s="69"/>
      <c r="AL44" s="69"/>
      <c r="AM44" s="69"/>
      <c r="AN44" s="69"/>
      <c r="AO44" s="69"/>
      <c r="AQ44" s="69" t="s">
        <v>359</v>
      </c>
      <c r="AR44" s="69"/>
      <c r="AS44" s="69"/>
      <c r="AT44" s="69"/>
      <c r="AU44" s="69"/>
      <c r="AV44" s="69"/>
      <c r="AX44" s="69" t="s">
        <v>360</v>
      </c>
      <c r="AY44" s="69"/>
      <c r="AZ44" s="69"/>
      <c r="BA44" s="69"/>
      <c r="BB44" s="69"/>
      <c r="BC44" s="69"/>
      <c r="BE44" s="69" t="s">
        <v>361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331</v>
      </c>
      <c r="D45" s="65" t="s">
        <v>286</v>
      </c>
      <c r="E45" s="65" t="s">
        <v>355</v>
      </c>
      <c r="F45" s="65" t="s">
        <v>306</v>
      </c>
      <c r="H45" s="65"/>
      <c r="I45" s="65" t="s">
        <v>297</v>
      </c>
      <c r="J45" s="65" t="s">
        <v>276</v>
      </c>
      <c r="K45" s="65" t="s">
        <v>343</v>
      </c>
      <c r="L45" s="65" t="s">
        <v>355</v>
      </c>
      <c r="M45" s="65" t="s">
        <v>362</v>
      </c>
      <c r="O45" s="65"/>
      <c r="P45" s="65" t="s">
        <v>297</v>
      </c>
      <c r="Q45" s="65" t="s">
        <v>276</v>
      </c>
      <c r="R45" s="65" t="s">
        <v>345</v>
      </c>
      <c r="S45" s="65" t="s">
        <v>344</v>
      </c>
      <c r="T45" s="65" t="s">
        <v>306</v>
      </c>
      <c r="V45" s="65"/>
      <c r="W45" s="65" t="s">
        <v>297</v>
      </c>
      <c r="X45" s="65" t="s">
        <v>316</v>
      </c>
      <c r="Y45" s="65" t="s">
        <v>345</v>
      </c>
      <c r="Z45" s="65" t="s">
        <v>328</v>
      </c>
      <c r="AA45" s="65" t="s">
        <v>362</v>
      </c>
      <c r="AC45" s="65"/>
      <c r="AD45" s="65" t="s">
        <v>310</v>
      </c>
      <c r="AE45" s="65" t="s">
        <v>276</v>
      </c>
      <c r="AF45" s="65" t="s">
        <v>312</v>
      </c>
      <c r="AG45" s="65" t="s">
        <v>344</v>
      </c>
      <c r="AH45" s="65" t="s">
        <v>306</v>
      </c>
      <c r="AJ45" s="65"/>
      <c r="AK45" s="65" t="s">
        <v>297</v>
      </c>
      <c r="AL45" s="65" t="s">
        <v>331</v>
      </c>
      <c r="AM45" s="65" t="s">
        <v>312</v>
      </c>
      <c r="AN45" s="65" t="s">
        <v>328</v>
      </c>
      <c r="AO45" s="65" t="s">
        <v>306</v>
      </c>
      <c r="AQ45" s="65"/>
      <c r="AR45" s="65" t="s">
        <v>297</v>
      </c>
      <c r="AS45" s="65" t="s">
        <v>331</v>
      </c>
      <c r="AT45" s="65" t="s">
        <v>286</v>
      </c>
      <c r="AU45" s="65" t="s">
        <v>328</v>
      </c>
      <c r="AV45" s="65" t="s">
        <v>306</v>
      </c>
      <c r="AX45" s="65"/>
      <c r="AY45" s="65" t="s">
        <v>342</v>
      </c>
      <c r="AZ45" s="65" t="s">
        <v>311</v>
      </c>
      <c r="BA45" s="65" t="s">
        <v>312</v>
      </c>
      <c r="BB45" s="65" t="s">
        <v>278</v>
      </c>
      <c r="BC45" s="65" t="s">
        <v>306</v>
      </c>
      <c r="BE45" s="65"/>
      <c r="BF45" s="65" t="s">
        <v>297</v>
      </c>
      <c r="BG45" s="65" t="s">
        <v>347</v>
      </c>
      <c r="BH45" s="65" t="s">
        <v>286</v>
      </c>
      <c r="BI45" s="65" t="s">
        <v>313</v>
      </c>
      <c r="BJ45" s="65" t="s">
        <v>306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35.929886000000003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24.622816</v>
      </c>
      <c r="O46" s="65" t="s">
        <v>282</v>
      </c>
      <c r="P46" s="65">
        <v>600</v>
      </c>
      <c r="Q46" s="65">
        <v>800</v>
      </c>
      <c r="R46" s="65">
        <v>0</v>
      </c>
      <c r="S46" s="65">
        <v>10000</v>
      </c>
      <c r="T46" s="65">
        <v>1679.8409999999999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0.10293931000000001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6.9669876000000004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676.98517000000004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196.90503000000001</v>
      </c>
      <c r="AX46" s="65" t="s">
        <v>363</v>
      </c>
      <c r="AY46" s="65"/>
      <c r="AZ46" s="65"/>
      <c r="BA46" s="65"/>
      <c r="BB46" s="65"/>
      <c r="BC46" s="65"/>
      <c r="BE46" s="65" t="s">
        <v>364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7" sqref="D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365</v>
      </c>
      <c r="B2" s="61" t="s">
        <v>366</v>
      </c>
      <c r="C2" s="61" t="s">
        <v>367</v>
      </c>
      <c r="D2" s="61">
        <v>42</v>
      </c>
      <c r="E2" s="61">
        <v>4785.8609999999999</v>
      </c>
      <c r="F2" s="61">
        <v>716.36224000000004</v>
      </c>
      <c r="G2" s="61">
        <v>133.91318000000001</v>
      </c>
      <c r="H2" s="61">
        <v>78.623009999999994</v>
      </c>
      <c r="I2" s="61">
        <v>55.290176000000002</v>
      </c>
      <c r="J2" s="61">
        <v>172.43484000000001</v>
      </c>
      <c r="K2" s="61">
        <v>88.065650000000005</v>
      </c>
      <c r="L2" s="61">
        <v>84.369200000000006</v>
      </c>
      <c r="M2" s="61">
        <v>60.163246000000001</v>
      </c>
      <c r="N2" s="61">
        <v>8.0132580000000004</v>
      </c>
      <c r="O2" s="61">
        <v>32.296860000000002</v>
      </c>
      <c r="P2" s="61">
        <v>1991.4498000000001</v>
      </c>
      <c r="Q2" s="61">
        <v>59.122844999999998</v>
      </c>
      <c r="R2" s="61">
        <v>1276.7705000000001</v>
      </c>
      <c r="S2" s="61">
        <v>222.80777</v>
      </c>
      <c r="T2" s="61">
        <v>12647.556</v>
      </c>
      <c r="U2" s="61">
        <v>6.263077</v>
      </c>
      <c r="V2" s="61">
        <v>55.195025999999999</v>
      </c>
      <c r="W2" s="61">
        <v>777.00469999999996</v>
      </c>
      <c r="X2" s="61">
        <v>273.19952000000001</v>
      </c>
      <c r="Y2" s="61">
        <v>4.7082959999999998</v>
      </c>
      <c r="Z2" s="61">
        <v>3.8088706000000001</v>
      </c>
      <c r="AA2" s="61">
        <v>36.219329999999999</v>
      </c>
      <c r="AB2" s="61">
        <v>3.5812984000000001</v>
      </c>
      <c r="AC2" s="61">
        <v>1363.6727000000001</v>
      </c>
      <c r="AD2" s="61">
        <v>19.880220000000001</v>
      </c>
      <c r="AE2" s="61">
        <v>6.0756959999999998</v>
      </c>
      <c r="AF2" s="61">
        <v>3.0083457999999998</v>
      </c>
      <c r="AG2" s="61">
        <v>976.00635</v>
      </c>
      <c r="AH2" s="61">
        <v>669.17650000000003</v>
      </c>
      <c r="AI2" s="61">
        <v>306.82983000000002</v>
      </c>
      <c r="AJ2" s="61">
        <v>2651.2847000000002</v>
      </c>
      <c r="AK2" s="61">
        <v>13061.73</v>
      </c>
      <c r="AL2" s="61">
        <v>155.90053</v>
      </c>
      <c r="AM2" s="61">
        <v>7774.2533999999996</v>
      </c>
      <c r="AN2" s="61">
        <v>317.21417000000002</v>
      </c>
      <c r="AO2" s="61">
        <v>35.929886000000003</v>
      </c>
      <c r="AP2" s="61">
        <v>24.047602000000001</v>
      </c>
      <c r="AQ2" s="61">
        <v>11.882285</v>
      </c>
      <c r="AR2" s="61">
        <v>24.622816</v>
      </c>
      <c r="AS2" s="61">
        <v>1679.8409999999999</v>
      </c>
      <c r="AT2" s="61">
        <v>0.10293931000000001</v>
      </c>
      <c r="AU2" s="61">
        <v>6.9669876000000004</v>
      </c>
      <c r="AV2" s="61">
        <v>676.98517000000004</v>
      </c>
      <c r="AW2" s="61">
        <v>196.90503000000001</v>
      </c>
      <c r="AX2" s="61">
        <v>0.30396162999999998</v>
      </c>
      <c r="AY2" s="61">
        <v>4.2671995000000003</v>
      </c>
      <c r="AZ2" s="61">
        <v>822.21936000000005</v>
      </c>
      <c r="BA2" s="61">
        <v>105.86774</v>
      </c>
      <c r="BB2" s="61">
        <v>29.647379000000001</v>
      </c>
      <c r="BC2" s="61">
        <v>38.694042000000003</v>
      </c>
      <c r="BD2" s="61">
        <v>37.496450000000003</v>
      </c>
      <c r="BE2" s="61">
        <v>1.4015648000000001</v>
      </c>
      <c r="BF2" s="61">
        <v>8.4496765000000007</v>
      </c>
      <c r="BG2" s="61">
        <v>4.5795576000000001E-4</v>
      </c>
      <c r="BH2" s="61">
        <v>2.3064069999999999E-3</v>
      </c>
      <c r="BI2" s="61">
        <v>1.0259317E-2</v>
      </c>
      <c r="BJ2" s="61">
        <v>0.14558583</v>
      </c>
      <c r="BK2" s="61">
        <v>3.5227366999999997E-5</v>
      </c>
      <c r="BL2" s="61">
        <v>0.94841534000000005</v>
      </c>
      <c r="BM2" s="61">
        <v>6.2684616999999996</v>
      </c>
      <c r="BN2" s="61">
        <v>2.285075</v>
      </c>
      <c r="BO2" s="61">
        <v>132.48334</v>
      </c>
      <c r="BP2" s="61">
        <v>17.275227000000001</v>
      </c>
      <c r="BQ2" s="61">
        <v>41.86609</v>
      </c>
      <c r="BR2" s="61">
        <v>172.35637</v>
      </c>
      <c r="BS2" s="61">
        <v>107.34164</v>
      </c>
      <c r="BT2" s="61">
        <v>21.830269000000001</v>
      </c>
      <c r="BU2" s="61">
        <v>0.25130817</v>
      </c>
      <c r="BV2" s="61">
        <v>2.9289499E-2</v>
      </c>
      <c r="BW2" s="61">
        <v>1.5302304</v>
      </c>
      <c r="BX2" s="61">
        <v>2.5370173</v>
      </c>
      <c r="BY2" s="61">
        <v>0.36893424000000002</v>
      </c>
      <c r="BZ2" s="61">
        <v>4.1875109999999997E-3</v>
      </c>
      <c r="CA2" s="61">
        <v>2.4575955999999999</v>
      </c>
      <c r="CB2" s="61">
        <v>1.0960676000000001E-2</v>
      </c>
      <c r="CC2" s="61">
        <v>0.34291254999999998</v>
      </c>
      <c r="CD2" s="61">
        <v>1.3632709999999999</v>
      </c>
      <c r="CE2" s="61">
        <v>0.28261983000000002</v>
      </c>
      <c r="CF2" s="61">
        <v>0.20668806000000001</v>
      </c>
      <c r="CG2" s="61">
        <v>2.9999999000000001E-6</v>
      </c>
      <c r="CH2" s="61">
        <v>5.1725300000000002E-2</v>
      </c>
      <c r="CI2" s="61">
        <v>3.837691E-2</v>
      </c>
      <c r="CJ2" s="61">
        <v>3.2246263000000002</v>
      </c>
      <c r="CK2" s="61">
        <v>8.0987690000000001E-2</v>
      </c>
      <c r="CL2" s="61">
        <v>2.8501061999999999</v>
      </c>
      <c r="CM2" s="61">
        <v>6.1883745000000001</v>
      </c>
      <c r="CN2" s="61">
        <v>4697.4340000000002</v>
      </c>
      <c r="CO2" s="61">
        <v>8013.6436000000003</v>
      </c>
      <c r="CP2" s="61">
        <v>4705.5986000000003</v>
      </c>
      <c r="CQ2" s="61">
        <v>1674.3056999999999</v>
      </c>
      <c r="CR2" s="61">
        <v>954.69650000000001</v>
      </c>
      <c r="CS2" s="61">
        <v>799.99914999999999</v>
      </c>
      <c r="CT2" s="61">
        <v>4779.9434000000001</v>
      </c>
      <c r="CU2" s="61">
        <v>2789.6547999999998</v>
      </c>
      <c r="CV2" s="61">
        <v>2662.7148000000002</v>
      </c>
      <c r="CW2" s="61">
        <v>3147.15</v>
      </c>
      <c r="CX2" s="61">
        <v>938.59050000000002</v>
      </c>
      <c r="CY2" s="61">
        <v>5873.2084999999997</v>
      </c>
      <c r="CZ2" s="61">
        <v>2974.3031999999998</v>
      </c>
      <c r="DA2" s="61">
        <v>6972.491</v>
      </c>
      <c r="DB2" s="61">
        <v>6619.8622999999998</v>
      </c>
      <c r="DC2" s="61">
        <v>9850.8860000000004</v>
      </c>
      <c r="DD2" s="61">
        <v>18032.541000000001</v>
      </c>
      <c r="DE2" s="61">
        <v>3831.0207999999998</v>
      </c>
      <c r="DF2" s="61">
        <v>8528.8089999999993</v>
      </c>
      <c r="DG2" s="61">
        <v>3848.7287999999999</v>
      </c>
      <c r="DH2" s="61">
        <v>128.07469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105.86774</v>
      </c>
      <c r="B6">
        <f>BB2</f>
        <v>29.647379000000001</v>
      </c>
      <c r="C6">
        <f>BC2</f>
        <v>38.694042000000003</v>
      </c>
      <c r="D6">
        <f>BD2</f>
        <v>37.496450000000003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1" sqref="I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28859</v>
      </c>
      <c r="C2" s="56">
        <f ca="1">YEAR(TODAY())-YEAR(B2)+IF(TODAY()&gt;=DATE(YEAR(TODAY()),MONTH(B2),DAY(B2)),0,-1)</f>
        <v>42</v>
      </c>
      <c r="E2" s="52">
        <v>151.69999999999999</v>
      </c>
      <c r="F2" s="53" t="s">
        <v>275</v>
      </c>
      <c r="G2" s="52">
        <v>54.7</v>
      </c>
      <c r="H2" s="51" t="s">
        <v>40</v>
      </c>
      <c r="I2" s="72">
        <f>ROUND(G3/E3^2,1)</f>
        <v>23.8</v>
      </c>
    </row>
    <row r="3" spans="1:9" x14ac:dyDescent="0.3">
      <c r="E3" s="51">
        <f>E2/100</f>
        <v>1.5169999999999999</v>
      </c>
      <c r="F3" s="51" t="s">
        <v>39</v>
      </c>
      <c r="G3" s="51">
        <f>G2</f>
        <v>54.7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정미숙, ID : H1900703)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15:02:06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44320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42</v>
      </c>
      <c r="G12" s="137"/>
      <c r="H12" s="137"/>
      <c r="I12" s="137"/>
      <c r="K12" s="128">
        <f>'개인정보 및 신체계측 입력'!E2</f>
        <v>151.69999999999999</v>
      </c>
      <c r="L12" s="129"/>
      <c r="M12" s="122">
        <f>'개인정보 및 신체계측 입력'!G2</f>
        <v>54.7</v>
      </c>
      <c r="N12" s="123"/>
      <c r="O12" s="118" t="s">
        <v>270</v>
      </c>
      <c r="P12" s="112"/>
      <c r="Q12" s="115">
        <f>'개인정보 및 신체계측 입력'!I2</f>
        <v>23.8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정미숙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70.045000000000002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13.093999999999999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16.861000000000001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20.8</v>
      </c>
      <c r="L72" s="36" t="s">
        <v>52</v>
      </c>
      <c r="M72" s="36">
        <f>ROUND('DRIs DATA'!K8,1)</f>
        <v>4.7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170.24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459.96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273.2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238.75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122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870.78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359.3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2021-08-10T06:04:45Z</dcterms:modified>
</cp:coreProperties>
</file>