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<sst xmlns="http://schemas.openxmlformats.org/spreadsheetml/2006/main" count="692" uniqueCount="341">
  <si>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</si>
  <si>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</si>
  <si>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</si>
  <si>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</si>
  <si>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</si>
  <si>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</si>
  <si>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</si>
  <si>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</si>
  <si>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</si>
  <si>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</si>
  <si>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</si>
  <si>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</si>
  <si>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</si>
  <si>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</si>
  <si>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</si>
  <si>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</si>
  <si>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</si>
  <si>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</si>
  <si>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</si>
  <si>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</si>
  <si>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</si>
  <si>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</si>
  <si>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</si>
  <si>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</si>
  <si>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</si>
  <si>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</si>
  <si>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</si>
  <si>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</si>
  <si>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</si>
  <si>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</si>
  <si>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</si>
  <si>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</si>
  <si>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</si>
  <si>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</si>
  <si>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</si>
  <si>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</si>
  <si>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</si>
  <si>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</si>
  <si>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</si>
  <si>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</si>
  <si>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</si>
  <si>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</si>
  <si>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</si>
  <si>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</si>
  <si>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</si>
  <si>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</si>
  <si>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</si>
  <si>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</si>
  <si>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</si>
  <si>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</si>
  <si>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</si>
  <si>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</si>
  <si>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</si>
  <si>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</si>
  <si>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</si>
  <si>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</si>
  <si>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</si>
  <si>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</si>
  <si>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</si>
  <si>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</si>
  <si>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</si>
  <si>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</si>
  <si>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</si>
  <si>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</si>
  <si>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</si>
  <si>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</si>
  <si>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</si>
  <si>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</si>
  <si>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</si>
  <si>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</si>
  <si>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</si>
  <si>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</si>
  <si>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</si>
  <si>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</si>
  <si>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</si>
  <si>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</si>
  <si>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</si>
  <si>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</si>
  <si>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</si>
  <si>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</si>
  <si>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</si>
  <si>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</si>
  <si>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</si>
  <si>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</si>
  <si>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</si>
  <si>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</si>
  <si>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</si>
  <si>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</si>
  <si>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</si>
  <si>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</si>
  <si>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</si>
  <si>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</si>
  <si>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</si>
  <si>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</si>
  <si>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</si>
  <si>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</si>
  <si>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</si>
  <si>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</si>
  <si>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</si>
  <si>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</si>
  <si>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</si>
  <si>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</si>
  <si>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</si>
  <si>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</si>
  <si>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</si>
  <si>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</si>
  <si>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</si>
  <si>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</si>
  <si>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</si>
  <si>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</si>
  <si>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</si>
  <si>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</si>
  <si>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</si>
  <si>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</si>
  <si>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</si>
  <si>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</si>
  <si>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</si>
  <si>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</si>
  <si>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</si>
  <si>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</si>
  <si>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</si>
  <si>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</si>
  <si>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</si>
  <si>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</si>
  <si>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</si>
  <si>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</si>
  <si>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</si>
  <si>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</si>
  <si>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</si>
  <si>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</si>
  <si>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</si>
  <si>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</si>
  <si>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</si>
  <si>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</si>
  <si>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</si>
  <si>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</si>
  <si>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</si>
  <si>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</si>
  <si>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</si>
  <si>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</si>
  <si>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</si>
  <si>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</si>
  <si>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</si>
  <si>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</si>
  <si>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</si>
  <si>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</si>
  <si>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</si>
  <si>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</si>
  <si>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</si>
  <si>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</si>
  <si>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</si>
  <si>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</si>
  <si>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</si>
  <si>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</si>
  <si>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</si>
  <si>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</si>
  <si>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</si>
  <si>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</si>
  <si>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</si>
  <si>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</si>
  <si>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</si>
  <si>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</si>
  <si>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</si>
  <si>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</si>
  <si>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</si>
  <si>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</si>
  <si>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</si>
  <si>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</si>
  <si>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</si>
  <si>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</si>
  <si>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</si>
  <si>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</si>
  <si>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</si>
  <si>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</si>
  <si>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</si>
  <si>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</si>
  <si>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</si>
  <si>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</si>
  <si>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</si>
  <si>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</si>
  <si>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</si>
  <si>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</si>
  <si>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</si>
  <si>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</si>
  <si>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</si>
  <si>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</si>
  <si>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</si>
  <si>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</si>
  <si>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</si>
  <si>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</si>
  <si>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</si>
  <si>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</si>
  <si>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</si>
  <si>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</si>
  <si>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</si>
  <si>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</si>
  <si>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</si>
  <si>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</si>
  <si>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</si>
  <si>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</si>
  <si>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</si>
  <si>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</si>
  <si>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</si>
  <si>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</si>
  <si>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</si>
  <si>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</si>
  <si>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</si>
  <si>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</si>
  <si>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</si>
  <si>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</si>
  <si>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</si>
  <si>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</si>
  <si>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</si>
  <si>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</si>
  <si>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</si>
  <si>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</si>
  <si>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</si>
  <si>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</si>
  <si>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</si>
  <si>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</si>
  <si>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</si>
  <si>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</si>
  <si>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</si>
  <si>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</si>
  <si>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</si>
  <si>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</si>
  <si>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</si>
  <si>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</si>
  <si>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</si>
  <si>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</si>
  <si>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</si>
  <si>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</si>
  <si>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</si>
  <si>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</si>
  <si>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</si>
  <si>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</si>
  <si>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</si>
  <si>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</si>
  <si>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</si>
  <si>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</si>
  <si>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</si>
  <si>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</si>
  <si>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</si>
  <si>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</si>
  <si>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</si>
  <si>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</si>
  <si>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</si>
  <si>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</si>
  <si>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</si>
  <si>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</si>
  <si>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</si>
  <si>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</si>
  <si>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</si>
  <si>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</si>
  <si>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</si>
  <si>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</si>
  <si>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</si>
  <si>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</si>
  <si>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</si>
  <si>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</si>
  <si>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</si>
  <si>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</si>
  <si>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</si>
  <si>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</si>
  <si>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</si>
  <si>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</si>
  <si>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</si>
  <si>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</si>
  <si>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</si>
  <si>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</si>
  <si>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</si>
  <si>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</si>
  <si>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</si>
  <si>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</si>
  <si>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</si>
  <si>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</si>
  <si>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권장섭취량</t>
    <phoneticPr fontId="1" type="noConversion"/>
  </si>
  <si>
    <t>엽산</t>
    <phoneticPr fontId="1" type="noConversion"/>
  </si>
  <si>
    <t>상한섭취량</t>
    <phoneticPr fontId="1" type="noConversion"/>
  </si>
  <si>
    <t>비오틴</t>
    <phoneticPr fontId="1" type="noConversion"/>
  </si>
  <si>
    <t>엽산(μg DFE/일)</t>
    <phoneticPr fontId="1" type="noConversion"/>
  </si>
  <si>
    <t>불소</t>
    <phoneticPr fontId="1" type="noConversion"/>
  </si>
  <si>
    <t>구리(ug/일)</t>
    <phoneticPr fontId="1" type="noConversion"/>
  </si>
  <si>
    <t>정보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</si>
  <si>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</si>
  <si>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</si>
  <si>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</si>
  <si>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요오드</t>
    <phoneticPr fontId="1" type="noConversion"/>
  </si>
  <si>
    <t>비타민A</t>
    <phoneticPr fontId="1" type="noConversion"/>
  </si>
  <si>
    <t>비타민K</t>
    <phoneticPr fontId="1" type="noConversion"/>
  </si>
  <si>
    <t>필요추정량</t>
    <phoneticPr fontId="1" type="noConversion"/>
  </si>
  <si>
    <t>지방</t>
    <phoneticPr fontId="1" type="noConversion"/>
  </si>
  <si>
    <t>비타민C</t>
    <phoneticPr fontId="1" type="noConversion"/>
  </si>
  <si>
    <t>인</t>
    <phoneticPr fontId="1" type="noConversion"/>
  </si>
  <si>
    <t>철</t>
    <phoneticPr fontId="1" type="noConversion"/>
  </si>
  <si>
    <t>식이섬유</t>
    <phoneticPr fontId="1" type="noConversion"/>
  </si>
  <si>
    <t>단백질</t>
    <phoneticPr fontId="1" type="noConversion"/>
  </si>
  <si>
    <t>평균필요량</t>
    <phoneticPr fontId="1" type="noConversion"/>
  </si>
  <si>
    <t>아연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</si>
  <si>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</si>
  <si>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</si>
  <si>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</si>
  <si>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</si>
  <si>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섭취량</t>
    <phoneticPr fontId="1" type="noConversion"/>
  </si>
  <si>
    <t>탄수화물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</si>
  <si>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</si>
  <si>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</si>
  <si>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</si>
  <si>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</si>
  <si>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</si>
  <si>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</si>
  <si>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</si>
  <si>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</si>
  <si>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</si>
  <si>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비타민A(μg RAE/일)</t>
    <phoneticPr fontId="1" type="noConversion"/>
  </si>
  <si>
    <t>비타민B12</t>
    <phoneticPr fontId="1" type="noConversion"/>
  </si>
  <si>
    <t>다량 무기질</t>
    <phoneticPr fontId="1" type="noConversion"/>
  </si>
  <si>
    <t>칼슘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</si>
  <si>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</si>
  <si>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</si>
  <si>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</si>
  <si>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</si>
  <si>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</si>
  <si>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구리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</si>
  <si>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</si>
  <si>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</si>
  <si>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</si>
  <si>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F</t>
  </si>
  <si>
    <t>(설문지 : FFQ 95문항 설문지, 사용자 : 박명자, ID : H1900704)</t>
  </si>
  <si>
    <t>2021년 08월 10일 15:05:22</t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</si>
  <si>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</si>
  <si>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</si>
  <si>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</si>
  <si>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</si>
  <si>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</si>
  <si>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판토텐산</t>
    <phoneticPr fontId="1" type="noConversion"/>
  </si>
  <si>
    <t>망간</t>
    <phoneticPr fontId="1" type="noConversion"/>
  </si>
  <si>
    <t>셀레늄</t>
    <phoneticPr fontId="1" type="noConversion"/>
  </si>
  <si>
    <t>크롬(ug/일)</t>
    <phoneticPr fontId="1" type="noConversion"/>
  </si>
  <si>
    <t>H1900704</t>
  </si>
  <si>
    <t>박명자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</si>
</sst>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57.015729999999998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0464"/>
        <c:axId val="638373208"/>
      </c:barChart>
      <c:catAx>
        <c:axId val="63837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3208"/>
        <c:crosses val="autoZero"/>
        <c:auto val="1"/>
        <c:lblAlgn val="ctr"/>
        <c:lblOffset val="100"/>
        <c:noMultiLvlLbl val="0"/>
      </c:catAx>
      <c:valAx>
        <c:axId val="63837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1.7846663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6152"/>
        <c:axId val="638377520"/>
      </c:barChart>
      <c:catAx>
        <c:axId val="63836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7520"/>
        <c:crosses val="autoZero"/>
        <c:auto val="1"/>
        <c:lblAlgn val="ctr"/>
        <c:lblOffset val="100"/>
        <c:noMultiLvlLbl val="0"/>
      </c:catAx>
      <c:valAx>
        <c:axId val="6383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0.45945877000000002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80656"/>
        <c:axId val="638381440"/>
      </c:barChart>
      <c:catAx>
        <c:axId val="63838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81440"/>
        <c:crosses val="autoZero"/>
        <c:auto val="1"/>
        <c:lblAlgn val="ctr"/>
        <c:lblOffset val="100"/>
        <c:noMultiLvlLbl val="0"/>
      </c:catAx>
      <c:valAx>
        <c:axId val="63838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8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995.03156000000001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8304"/>
        <c:axId val="638379872"/>
      </c:barChart>
      <c:catAx>
        <c:axId val="63837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9872"/>
        <c:crosses val="autoZero"/>
        <c:auto val="1"/>
        <c:lblAlgn val="ctr"/>
        <c:lblOffset val="100"/>
        <c:noMultiLvlLbl val="0"/>
      </c:catAx>
      <c:valAx>
        <c:axId val="638379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2468.154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8696"/>
        <c:axId val="638379088"/>
      </c:barChart>
      <c:catAx>
        <c:axId val="63837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9088"/>
        <c:crosses val="autoZero"/>
        <c:auto val="1"/>
        <c:lblAlgn val="ctr"/>
        <c:lblOffset val="100"/>
        <c:noMultiLvlLbl val="0"/>
      </c:catAx>
      <c:valAx>
        <c:axId val="6383790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67.780079999999998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3656"/>
        <c:axId val="724814832"/>
      </c:barChart>
      <c:catAx>
        <c:axId val="72481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4832"/>
        <c:crosses val="autoZero"/>
        <c:auto val="1"/>
        <c:lblAlgn val="ctr"/>
        <c:lblOffset val="100"/>
        <c:noMultiLvlLbl val="0"/>
      </c:catAx>
      <c:valAx>
        <c:axId val="724814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97.965379999999996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5224"/>
        <c:axId val="724814048"/>
      </c:barChart>
      <c:catAx>
        <c:axId val="72481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4048"/>
        <c:crosses val="autoZero"/>
        <c:auto val="1"/>
        <c:lblAlgn val="ctr"/>
        <c:lblOffset val="100"/>
        <c:noMultiLvlLbl val="0"/>
      </c:catAx>
      <c:valAx>
        <c:axId val="72481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9.6553330000000006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4440"/>
        <c:axId val="724813264"/>
      </c:barChart>
      <c:catAx>
        <c:axId val="724814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13264"/>
        <c:crosses val="autoZero"/>
        <c:auto val="1"/>
        <c:lblAlgn val="ctr"/>
        <c:lblOffset val="100"/>
        <c:noMultiLvlLbl val="0"/>
      </c:catAx>
      <c:valAx>
        <c:axId val="7248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689.52840000000003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3464"/>
        <c:axId val="724808560"/>
      </c:barChart>
      <c:catAx>
        <c:axId val="72480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8560"/>
        <c:crosses val="autoZero"/>
        <c:auto val="1"/>
        <c:lblAlgn val="ctr"/>
        <c:lblOffset val="100"/>
        <c:noMultiLvlLbl val="0"/>
      </c:catAx>
      <c:valAx>
        <c:axId val="72480856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3.703219E-2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2288"/>
        <c:axId val="724802680"/>
      </c:barChart>
      <c:catAx>
        <c:axId val="72480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2680"/>
        <c:crosses val="autoZero"/>
        <c:auto val="1"/>
        <c:lblAlgn val="ctr"/>
        <c:lblOffset val="100"/>
        <c:noMultiLvlLbl val="0"/>
      </c:catAx>
      <c:valAx>
        <c:axId val="724802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3.5377152000000001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7384"/>
        <c:axId val="724799936"/>
      </c:barChart>
      <c:catAx>
        <c:axId val="7248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799936"/>
        <c:crosses val="autoZero"/>
        <c:auto val="1"/>
        <c:lblAlgn val="ctr"/>
        <c:lblOffset val="100"/>
        <c:noMultiLvlLbl val="0"/>
      </c:catAx>
      <c:valAx>
        <c:axId val="72479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21.84619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8896"/>
        <c:axId val="638366544"/>
      </c:barChart>
      <c:catAx>
        <c:axId val="63836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66544"/>
        <c:crosses val="autoZero"/>
        <c:auto val="1"/>
        <c:lblAlgn val="ctr"/>
        <c:lblOffset val="100"/>
        <c:noMultiLvlLbl val="0"/>
      </c:catAx>
      <c:valAx>
        <c:axId val="63836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157.25147999999999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9344"/>
        <c:axId val="724805424"/>
      </c:barChart>
      <c:catAx>
        <c:axId val="72480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5424"/>
        <c:crosses val="autoZero"/>
        <c:auto val="1"/>
        <c:lblAlgn val="ctr"/>
        <c:lblOffset val="100"/>
        <c:noMultiLvlLbl val="0"/>
      </c:catAx>
      <c:valAx>
        <c:axId val="72480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72.463524000000007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5816"/>
        <c:axId val="724801112"/>
      </c:barChart>
      <c:catAx>
        <c:axId val="724805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1112"/>
        <c:crosses val="autoZero"/>
        <c:auto val="1"/>
        <c:lblAlgn val="ctr"/>
        <c:lblOffset val="100"/>
        <c:noMultiLvlLbl val="0"/>
      </c:catAx>
      <c:valAx>
        <c:axId val="72480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8.8160000000000007</c:v>
                </c:pt>
                <c:pt idx="1">
                  <c:v>8.7089999999999996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4809736"/>
        <c:axId val="724808168"/>
      </c:barChart>
      <c:catAx>
        <c:axId val="72480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8168"/>
        <c:crosses val="autoZero"/>
        <c:auto val="1"/>
        <c:lblAlgn val="ctr"/>
        <c:lblOffset val="100"/>
        <c:noMultiLvlLbl val="0"/>
      </c:catAx>
      <c:valAx>
        <c:axId val="724808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5.8615303000000001</c:v>
                </c:pt>
                <c:pt idx="1">
                  <c:v>7.6759057000000004</c:v>
                </c:pt>
                <c:pt idx="2">
                  <c:v>9.0997629999999994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503.82760000000002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10128"/>
        <c:axId val="724801504"/>
      </c:barChart>
      <c:catAx>
        <c:axId val="7248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1504"/>
        <c:crosses val="autoZero"/>
        <c:auto val="1"/>
        <c:lblAlgn val="ctr"/>
        <c:lblOffset val="100"/>
        <c:noMultiLvlLbl val="0"/>
      </c:catAx>
      <c:valAx>
        <c:axId val="72480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13.655175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4803072"/>
        <c:axId val="724804640"/>
      </c:barChart>
      <c:catAx>
        <c:axId val="72480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4640"/>
        <c:crosses val="autoZero"/>
        <c:auto val="1"/>
        <c:lblAlgn val="ctr"/>
        <c:lblOffset val="100"/>
        <c:noMultiLvlLbl val="0"/>
      </c:catAx>
      <c:valAx>
        <c:axId val="724804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77.617999999999995</c:v>
                </c:pt>
                <c:pt idx="1">
                  <c:v>7.2569999999999997</c:v>
                </c:pt>
                <c:pt idx="2">
                  <c:v>15.125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24806600"/>
        <c:axId val="724801896"/>
      </c:barChart>
      <c:catAx>
        <c:axId val="72480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4801896"/>
        <c:crosses val="autoZero"/>
        <c:auto val="1"/>
        <c:lblAlgn val="ctr"/>
        <c:lblOffset val="100"/>
        <c:noMultiLvlLbl val="0"/>
      </c:catAx>
      <c:valAx>
        <c:axId val="72480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480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1662.9051999999999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7400"/>
        <c:axId val="646044264"/>
      </c:barChart>
      <c:catAx>
        <c:axId val="64604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4264"/>
        <c:crosses val="autoZero"/>
        <c:auto val="1"/>
        <c:lblAlgn val="ctr"/>
        <c:lblOffset val="100"/>
        <c:noMultiLvlLbl val="0"/>
      </c:catAx>
      <c:valAx>
        <c:axId val="646044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72.99991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8968"/>
        <c:axId val="646046224"/>
      </c:barChart>
      <c:catAx>
        <c:axId val="646048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6224"/>
        <c:crosses val="autoZero"/>
        <c:auto val="1"/>
        <c:lblAlgn val="ctr"/>
        <c:lblOffset val="100"/>
        <c:noMultiLvlLbl val="0"/>
      </c:catAx>
      <c:valAx>
        <c:axId val="646046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347.15805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2696"/>
        <c:axId val="646048184"/>
      </c:barChart>
      <c:catAx>
        <c:axId val="646042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8184"/>
        <c:crosses val="autoZero"/>
        <c:auto val="1"/>
        <c:lblAlgn val="ctr"/>
        <c:lblOffset val="100"/>
        <c:noMultiLvlLbl val="0"/>
      </c:catAx>
      <c:valAx>
        <c:axId val="646048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2.7343519999999999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9680"/>
        <c:axId val="638377912"/>
      </c:barChart>
      <c:catAx>
        <c:axId val="63836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7912"/>
        <c:crosses val="autoZero"/>
        <c:auto val="1"/>
        <c:lblAlgn val="ctr"/>
        <c:lblOffset val="100"/>
        <c:noMultiLvlLbl val="0"/>
      </c:catAx>
      <c:valAx>
        <c:axId val="638377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9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5163.8296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1912"/>
        <c:axId val="646043088"/>
      </c:barChart>
      <c:catAx>
        <c:axId val="64604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3088"/>
        <c:crosses val="autoZero"/>
        <c:auto val="1"/>
        <c:lblAlgn val="ctr"/>
        <c:lblOffset val="100"/>
        <c:noMultiLvlLbl val="0"/>
      </c:catAx>
      <c:valAx>
        <c:axId val="646043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11.888866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5440"/>
        <c:axId val="646045832"/>
      </c:barChart>
      <c:catAx>
        <c:axId val="6460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5832"/>
        <c:crosses val="autoZero"/>
        <c:auto val="1"/>
        <c:lblAlgn val="ctr"/>
        <c:lblOffset val="100"/>
        <c:noMultiLvlLbl val="0"/>
      </c:catAx>
      <c:valAx>
        <c:axId val="64604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1.5957319000000001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6046616"/>
        <c:axId val="646042304"/>
      </c:barChart>
      <c:catAx>
        <c:axId val="6460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6042304"/>
        <c:crosses val="autoZero"/>
        <c:auto val="1"/>
        <c:lblAlgn val="ctr"/>
        <c:lblOffset val="100"/>
        <c:noMultiLvlLbl val="0"/>
      </c:catAx>
      <c:valAx>
        <c:axId val="64604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60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232.48665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4384"/>
        <c:axId val="638371248"/>
      </c:barChart>
      <c:catAx>
        <c:axId val="63837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1248"/>
        <c:crosses val="autoZero"/>
        <c:auto val="1"/>
        <c:lblAlgn val="ctr"/>
        <c:lblOffset val="100"/>
        <c:noMultiLvlLbl val="0"/>
      </c:catAx>
      <c:valAx>
        <c:axId val="63837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1.0522206000000001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4776"/>
        <c:axId val="638375168"/>
      </c:barChart>
      <c:catAx>
        <c:axId val="63837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5168"/>
        <c:crosses val="autoZero"/>
        <c:auto val="1"/>
        <c:lblAlgn val="ctr"/>
        <c:lblOffset val="100"/>
        <c:noMultiLvlLbl val="0"/>
      </c:catAx>
      <c:valAx>
        <c:axId val="63837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4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13.753017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69288"/>
        <c:axId val="638367328"/>
      </c:barChart>
      <c:catAx>
        <c:axId val="63836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67328"/>
        <c:crosses val="autoZero"/>
        <c:auto val="1"/>
        <c:lblAlgn val="ctr"/>
        <c:lblOffset val="100"/>
        <c:noMultiLvlLbl val="0"/>
      </c:catAx>
      <c:valAx>
        <c:axId val="63836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6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1.5957319000000001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2032"/>
        <c:axId val="638372424"/>
      </c:barChart>
      <c:catAx>
        <c:axId val="6383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2424"/>
        <c:crosses val="autoZero"/>
        <c:auto val="1"/>
        <c:lblAlgn val="ctr"/>
        <c:lblOffset val="100"/>
        <c:noMultiLvlLbl val="0"/>
      </c:catAx>
      <c:valAx>
        <c:axId val="6383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488.0487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5952"/>
        <c:axId val="638376344"/>
      </c:barChart>
      <c:catAx>
        <c:axId val="63837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6344"/>
        <c:crosses val="autoZero"/>
        <c:auto val="1"/>
        <c:lblAlgn val="ctr"/>
        <c:lblOffset val="100"/>
        <c:noMultiLvlLbl val="0"/>
      </c:catAx>
      <c:valAx>
        <c:axId val="63837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5.4294466999999997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376736"/>
        <c:axId val="638377128"/>
      </c:barChart>
      <c:catAx>
        <c:axId val="63837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377128"/>
        <c:crosses val="autoZero"/>
        <c:auto val="1"/>
        <c:lblAlgn val="ctr"/>
        <c:lblOffset val="100"/>
        <c:noMultiLvlLbl val="0"/>
      </c:catAx>
      <c:valAx>
        <c:axId val="638377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37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tabSelected="1"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박명자, ID : H1900704)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08월 10일 15:05:22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1662.9051999999999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57.015729999999998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21.84619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77.617999999999995</v>
      </c>
      <c r="G8" s="59">
        <f>'DRIs DATA 입력'!G8</f>
        <v>7.2569999999999997</v>
      </c>
      <c r="H8" s="59">
        <f>'DRIs DATA 입력'!H8</f>
        <v>15.125</v>
      </c>
      <c r="I8" s="46"/>
      <c r="J8" s="59" t="s">
        <v>215</v>
      </c>
      <c r="K8" s="59">
        <f>'DRIs DATA 입력'!K8</f>
        <v>8.8160000000000007</v>
      </c>
      <c r="L8" s="59">
        <f>'DRIs DATA 입력'!L8</f>
        <v>8.7089999999999996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503.82760000000002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13.655175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2.7343519999999999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232.48665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72.99991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1.4427261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1.0522206000000001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13.753017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1.5957319000000001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488.0487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5.4294466999999997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1.7846663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0.45945877000000002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347.15805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995.03156000000001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5163.8296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2468.154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67.780079999999998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97.965379999999996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11.888866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9.6553330000000006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689.52840000000003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3.703219E-2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3.5377152000000001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157.25147999999999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72.463524000000007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7" sqref="N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283</v>
      </c>
      <c r="B1" s="61" t="s">
        <v>328</v>
      </c>
      <c r="G1" s="62" t="s">
        <v>299</v>
      </c>
      <c r="H1" s="61" t="s">
        <v>329</v>
      </c>
    </row>
    <row r="3" spans="1:27" x14ac:dyDescent="0.3">
      <c r="A3" s="68" t="s">
        <v>300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301</v>
      </c>
      <c r="B4" s="67"/>
      <c r="C4" s="67"/>
      <c r="E4" s="69" t="s">
        <v>302</v>
      </c>
      <c r="F4" s="70"/>
      <c r="G4" s="70"/>
      <c r="H4" s="71"/>
      <c r="J4" s="69" t="s">
        <v>284</v>
      </c>
      <c r="K4" s="70"/>
      <c r="L4" s="71"/>
      <c r="N4" s="67" t="s">
        <v>296</v>
      </c>
      <c r="O4" s="67"/>
      <c r="P4" s="67"/>
      <c r="Q4" s="67"/>
      <c r="R4" s="67"/>
      <c r="S4" s="67"/>
      <c r="U4" s="67" t="s">
        <v>295</v>
      </c>
      <c r="V4" s="67"/>
      <c r="W4" s="67"/>
      <c r="X4" s="67"/>
      <c r="Y4" s="67"/>
      <c r="Z4" s="67"/>
    </row>
    <row r="5" spans="1:27" x14ac:dyDescent="0.3">
      <c r="A5" s="65"/>
      <c r="B5" s="65" t="s">
        <v>290</v>
      </c>
      <c r="C5" s="65" t="s">
        <v>303</v>
      </c>
      <c r="E5" s="65"/>
      <c r="F5" s="65" t="s">
        <v>304</v>
      </c>
      <c r="G5" s="65" t="s">
        <v>291</v>
      </c>
      <c r="H5" s="65" t="s">
        <v>296</v>
      </c>
      <c r="J5" s="65"/>
      <c r="K5" s="65" t="s">
        <v>285</v>
      </c>
      <c r="L5" s="65" t="s">
        <v>305</v>
      </c>
      <c r="N5" s="65"/>
      <c r="O5" s="65" t="s">
        <v>297</v>
      </c>
      <c r="P5" s="65" t="s">
        <v>276</v>
      </c>
      <c r="Q5" s="65" t="s">
        <v>286</v>
      </c>
      <c r="R5" s="65" t="s">
        <v>278</v>
      </c>
      <c r="S5" s="65" t="s">
        <v>303</v>
      </c>
      <c r="U5" s="65"/>
      <c r="V5" s="65" t="s">
        <v>297</v>
      </c>
      <c r="W5" s="65" t="s">
        <v>276</v>
      </c>
      <c r="X5" s="65" t="s">
        <v>286</v>
      </c>
      <c r="Y5" s="65" t="s">
        <v>278</v>
      </c>
      <c r="Z5" s="65" t="s">
        <v>303</v>
      </c>
    </row>
    <row r="6" spans="1:27" x14ac:dyDescent="0.3">
      <c r="A6" s="65" t="s">
        <v>301</v>
      </c>
      <c r="B6" s="65">
        <v>1800</v>
      </c>
      <c r="C6" s="65">
        <v>1662.9051999999999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50</v>
      </c>
      <c r="Q6" s="65">
        <v>0</v>
      </c>
      <c r="R6" s="65">
        <v>0</v>
      </c>
      <c r="S6" s="65">
        <v>57.015729999999998</v>
      </c>
      <c r="U6" s="65" t="s">
        <v>308</v>
      </c>
      <c r="V6" s="65">
        <v>0</v>
      </c>
      <c r="W6" s="65">
        <v>0</v>
      </c>
      <c r="X6" s="65">
        <v>20</v>
      </c>
      <c r="Y6" s="65">
        <v>0</v>
      </c>
      <c r="Z6" s="65">
        <v>21.84619</v>
      </c>
    </row>
    <row r="7" spans="1:27" x14ac:dyDescent="0.3">
      <c r="E7" s="65" t="s">
        <v>309</v>
      </c>
      <c r="F7" s="65">
        <v>65</v>
      </c>
      <c r="G7" s="65">
        <v>30</v>
      </c>
      <c r="H7" s="65">
        <v>20</v>
      </c>
      <c r="J7" s="65" t="s">
        <v>309</v>
      </c>
      <c r="K7" s="65">
        <v>1</v>
      </c>
      <c r="L7" s="65">
        <v>10</v>
      </c>
    </row>
    <row r="8" spans="1:27" x14ac:dyDescent="0.3">
      <c r="E8" s="65" t="s">
        <v>310</v>
      </c>
      <c r="F8" s="65">
        <v>77.617999999999995</v>
      </c>
      <c r="G8" s="65">
        <v>7.2569999999999997</v>
      </c>
      <c r="H8" s="65">
        <v>15.125</v>
      </c>
      <c r="J8" s="65" t="s">
        <v>310</v>
      </c>
      <c r="K8" s="65">
        <v>8.8160000000000007</v>
      </c>
      <c r="L8" s="65">
        <v>8.7089999999999996</v>
      </c>
    </row>
    <row r="13" spans="1:27" x14ac:dyDescent="0.3">
      <c r="A13" s="66" t="s">
        <v>311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288</v>
      </c>
      <c r="B14" s="67"/>
      <c r="C14" s="67"/>
      <c r="D14" s="67"/>
      <c r="E14" s="67"/>
      <c r="F14" s="67"/>
      <c r="H14" s="67" t="s">
        <v>312</v>
      </c>
      <c r="I14" s="67"/>
      <c r="J14" s="67"/>
      <c r="K14" s="67"/>
      <c r="L14" s="67"/>
      <c r="M14" s="67"/>
      <c r="O14" s="67" t="s">
        <v>313</v>
      </c>
      <c r="P14" s="67"/>
      <c r="Q14" s="67"/>
      <c r="R14" s="67"/>
      <c r="S14" s="67"/>
      <c r="T14" s="67"/>
      <c r="V14" s="67" t="s">
        <v>289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276</v>
      </c>
      <c r="D15" s="65" t="s">
        <v>286</v>
      </c>
      <c r="E15" s="65" t="s">
        <v>278</v>
      </c>
      <c r="F15" s="65" t="s">
        <v>303</v>
      </c>
      <c r="H15" s="65"/>
      <c r="I15" s="65" t="s">
        <v>297</v>
      </c>
      <c r="J15" s="65" t="s">
        <v>276</v>
      </c>
      <c r="K15" s="65" t="s">
        <v>286</v>
      </c>
      <c r="L15" s="65" t="s">
        <v>278</v>
      </c>
      <c r="M15" s="65" t="s">
        <v>303</v>
      </c>
      <c r="O15" s="65"/>
      <c r="P15" s="65" t="s">
        <v>297</v>
      </c>
      <c r="Q15" s="65" t="s">
        <v>276</v>
      </c>
      <c r="R15" s="65" t="s">
        <v>286</v>
      </c>
      <c r="S15" s="65" t="s">
        <v>278</v>
      </c>
      <c r="T15" s="65" t="s">
        <v>303</v>
      </c>
      <c r="V15" s="65"/>
      <c r="W15" s="65" t="s">
        <v>297</v>
      </c>
      <c r="X15" s="65" t="s">
        <v>276</v>
      </c>
      <c r="Y15" s="65" t="s">
        <v>286</v>
      </c>
      <c r="Z15" s="65" t="s">
        <v>278</v>
      </c>
      <c r="AA15" s="65" t="s">
        <v>303</v>
      </c>
    </row>
    <row r="16" spans="1:27" x14ac:dyDescent="0.3">
      <c r="A16" s="65" t="s">
        <v>314</v>
      </c>
      <c r="B16" s="65">
        <v>430</v>
      </c>
      <c r="C16" s="65">
        <v>600</v>
      </c>
      <c r="D16" s="65">
        <v>0</v>
      </c>
      <c r="E16" s="65">
        <v>3000</v>
      </c>
      <c r="F16" s="65">
        <v>503.82760000000002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13.655175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2.7343519999999999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232.48665</v>
      </c>
    </row>
    <row r="23" spans="1:62" x14ac:dyDescent="0.3">
      <c r="A23" s="66" t="s">
        <v>330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292</v>
      </c>
      <c r="B24" s="67"/>
      <c r="C24" s="67"/>
      <c r="D24" s="67"/>
      <c r="E24" s="67"/>
      <c r="F24" s="67"/>
      <c r="H24" s="67" t="s">
        <v>331</v>
      </c>
      <c r="I24" s="67"/>
      <c r="J24" s="67"/>
      <c r="K24" s="67"/>
      <c r="L24" s="67"/>
      <c r="M24" s="67"/>
      <c r="O24" s="67" t="s">
        <v>332</v>
      </c>
      <c r="P24" s="67"/>
      <c r="Q24" s="67"/>
      <c r="R24" s="67"/>
      <c r="S24" s="67"/>
      <c r="T24" s="67"/>
      <c r="V24" s="67" t="s">
        <v>333</v>
      </c>
      <c r="W24" s="67"/>
      <c r="X24" s="67"/>
      <c r="Y24" s="67"/>
      <c r="Z24" s="67"/>
      <c r="AA24" s="67"/>
      <c r="AC24" s="67" t="s">
        <v>334</v>
      </c>
      <c r="AD24" s="67"/>
      <c r="AE24" s="67"/>
      <c r="AF24" s="67"/>
      <c r="AG24" s="67"/>
      <c r="AH24" s="67"/>
      <c r="AJ24" s="67" t="s">
        <v>277</v>
      </c>
      <c r="AK24" s="67"/>
      <c r="AL24" s="67"/>
      <c r="AM24" s="67"/>
      <c r="AN24" s="67"/>
      <c r="AO24" s="67"/>
      <c r="AQ24" s="67" t="s">
        <v>315</v>
      </c>
      <c r="AR24" s="67"/>
      <c r="AS24" s="67"/>
      <c r="AT24" s="67"/>
      <c r="AU24" s="67"/>
      <c r="AV24" s="67"/>
      <c r="AX24" s="67" t="s">
        <v>335</v>
      </c>
      <c r="AY24" s="67"/>
      <c r="AZ24" s="67"/>
      <c r="BA24" s="67"/>
      <c r="BB24" s="67"/>
      <c r="BC24" s="67"/>
      <c r="BE24" s="67" t="s">
        <v>279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276</v>
      </c>
      <c r="D25" s="65" t="s">
        <v>286</v>
      </c>
      <c r="E25" s="65" t="s">
        <v>278</v>
      </c>
      <c r="F25" s="65" t="s">
        <v>303</v>
      </c>
      <c r="H25" s="65"/>
      <c r="I25" s="65" t="s">
        <v>297</v>
      </c>
      <c r="J25" s="65" t="s">
        <v>276</v>
      </c>
      <c r="K25" s="65" t="s">
        <v>286</v>
      </c>
      <c r="L25" s="65" t="s">
        <v>278</v>
      </c>
      <c r="M25" s="65" t="s">
        <v>303</v>
      </c>
      <c r="O25" s="65"/>
      <c r="P25" s="65" t="s">
        <v>297</v>
      </c>
      <c r="Q25" s="65" t="s">
        <v>276</v>
      </c>
      <c r="R25" s="65" t="s">
        <v>286</v>
      </c>
      <c r="S25" s="65" t="s">
        <v>278</v>
      </c>
      <c r="T25" s="65" t="s">
        <v>303</v>
      </c>
      <c r="V25" s="65"/>
      <c r="W25" s="65" t="s">
        <v>297</v>
      </c>
      <c r="X25" s="65" t="s">
        <v>276</v>
      </c>
      <c r="Y25" s="65" t="s">
        <v>286</v>
      </c>
      <c r="Z25" s="65" t="s">
        <v>278</v>
      </c>
      <c r="AA25" s="65" t="s">
        <v>303</v>
      </c>
      <c r="AC25" s="65"/>
      <c r="AD25" s="65" t="s">
        <v>297</v>
      </c>
      <c r="AE25" s="65" t="s">
        <v>276</v>
      </c>
      <c r="AF25" s="65" t="s">
        <v>286</v>
      </c>
      <c r="AG25" s="65" t="s">
        <v>278</v>
      </c>
      <c r="AH25" s="65" t="s">
        <v>303</v>
      </c>
      <c r="AJ25" s="65"/>
      <c r="AK25" s="65" t="s">
        <v>297</v>
      </c>
      <c r="AL25" s="65" t="s">
        <v>276</v>
      </c>
      <c r="AM25" s="65" t="s">
        <v>286</v>
      </c>
      <c r="AN25" s="65" t="s">
        <v>278</v>
      </c>
      <c r="AO25" s="65" t="s">
        <v>303</v>
      </c>
      <c r="AQ25" s="65"/>
      <c r="AR25" s="65" t="s">
        <v>297</v>
      </c>
      <c r="AS25" s="65" t="s">
        <v>276</v>
      </c>
      <c r="AT25" s="65" t="s">
        <v>286</v>
      </c>
      <c r="AU25" s="65" t="s">
        <v>278</v>
      </c>
      <c r="AV25" s="65" t="s">
        <v>303</v>
      </c>
      <c r="AX25" s="65"/>
      <c r="AY25" s="65" t="s">
        <v>297</v>
      </c>
      <c r="AZ25" s="65" t="s">
        <v>276</v>
      </c>
      <c r="BA25" s="65" t="s">
        <v>286</v>
      </c>
      <c r="BB25" s="65" t="s">
        <v>278</v>
      </c>
      <c r="BC25" s="65" t="s">
        <v>303</v>
      </c>
      <c r="BE25" s="65"/>
      <c r="BF25" s="65" t="s">
        <v>297</v>
      </c>
      <c r="BG25" s="65" t="s">
        <v>276</v>
      </c>
      <c r="BH25" s="65" t="s">
        <v>286</v>
      </c>
      <c r="BI25" s="65" t="s">
        <v>278</v>
      </c>
      <c r="BJ25" s="65" t="s">
        <v>303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72.99991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1.4427261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1.0522206000000001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13.753017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1.5957319000000001</v>
      </c>
      <c r="AJ26" s="65" t="s">
        <v>280</v>
      </c>
      <c r="AK26" s="65">
        <v>320</v>
      </c>
      <c r="AL26" s="65">
        <v>400</v>
      </c>
      <c r="AM26" s="65">
        <v>0</v>
      </c>
      <c r="AN26" s="65">
        <v>1000</v>
      </c>
      <c r="AO26" s="65">
        <v>488.0487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5.4294466999999997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1.7846663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0.45945877000000002</v>
      </c>
    </row>
    <row r="33" spans="1:68" x14ac:dyDescent="0.3">
      <c r="A33" s="66" t="s">
        <v>316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317</v>
      </c>
      <c r="B34" s="67"/>
      <c r="C34" s="67"/>
      <c r="D34" s="67"/>
      <c r="E34" s="67"/>
      <c r="F34" s="67"/>
      <c r="H34" s="67" t="s">
        <v>293</v>
      </c>
      <c r="I34" s="67"/>
      <c r="J34" s="67"/>
      <c r="K34" s="67"/>
      <c r="L34" s="67"/>
      <c r="M34" s="67"/>
      <c r="O34" s="67" t="s">
        <v>318</v>
      </c>
      <c r="P34" s="67"/>
      <c r="Q34" s="67"/>
      <c r="R34" s="67"/>
      <c r="S34" s="67"/>
      <c r="T34" s="67"/>
      <c r="V34" s="67" t="s">
        <v>319</v>
      </c>
      <c r="W34" s="67"/>
      <c r="X34" s="67"/>
      <c r="Y34" s="67"/>
      <c r="Z34" s="67"/>
      <c r="AA34" s="67"/>
      <c r="AC34" s="67" t="s">
        <v>320</v>
      </c>
      <c r="AD34" s="67"/>
      <c r="AE34" s="67"/>
      <c r="AF34" s="67"/>
      <c r="AG34" s="67"/>
      <c r="AH34" s="67"/>
      <c r="AJ34" s="67" t="s">
        <v>321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297</v>
      </c>
      <c r="C35" s="65" t="s">
        <v>276</v>
      </c>
      <c r="D35" s="65" t="s">
        <v>286</v>
      </c>
      <c r="E35" s="65" t="s">
        <v>278</v>
      </c>
      <c r="F35" s="65" t="s">
        <v>303</v>
      </c>
      <c r="H35" s="65"/>
      <c r="I35" s="65" t="s">
        <v>297</v>
      </c>
      <c r="J35" s="65" t="s">
        <v>276</v>
      </c>
      <c r="K35" s="65" t="s">
        <v>286</v>
      </c>
      <c r="L35" s="65" t="s">
        <v>278</v>
      </c>
      <c r="M35" s="65" t="s">
        <v>303</v>
      </c>
      <c r="O35" s="65"/>
      <c r="P35" s="65" t="s">
        <v>297</v>
      </c>
      <c r="Q35" s="65" t="s">
        <v>276</v>
      </c>
      <c r="R35" s="65" t="s">
        <v>286</v>
      </c>
      <c r="S35" s="65" t="s">
        <v>278</v>
      </c>
      <c r="T35" s="65" t="s">
        <v>303</v>
      </c>
      <c r="V35" s="65"/>
      <c r="W35" s="65" t="s">
        <v>297</v>
      </c>
      <c r="X35" s="65" t="s">
        <v>276</v>
      </c>
      <c r="Y35" s="65" t="s">
        <v>286</v>
      </c>
      <c r="Z35" s="65" t="s">
        <v>278</v>
      </c>
      <c r="AA35" s="65" t="s">
        <v>303</v>
      </c>
      <c r="AC35" s="65"/>
      <c r="AD35" s="65" t="s">
        <v>297</v>
      </c>
      <c r="AE35" s="65" t="s">
        <v>276</v>
      </c>
      <c r="AF35" s="65" t="s">
        <v>286</v>
      </c>
      <c r="AG35" s="65" t="s">
        <v>278</v>
      </c>
      <c r="AH35" s="65" t="s">
        <v>303</v>
      </c>
      <c r="AJ35" s="65"/>
      <c r="AK35" s="65" t="s">
        <v>297</v>
      </c>
      <c r="AL35" s="65" t="s">
        <v>276</v>
      </c>
      <c r="AM35" s="65" t="s">
        <v>286</v>
      </c>
      <c r="AN35" s="65" t="s">
        <v>278</v>
      </c>
      <c r="AO35" s="65" t="s">
        <v>303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347.15805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995.03156000000001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5163.8296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2468.154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67.780079999999998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97.965379999999996</v>
      </c>
    </row>
    <row r="43" spans="1:68" x14ac:dyDescent="0.3">
      <c r="A43" s="66" t="s">
        <v>322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294</v>
      </c>
      <c r="B44" s="67"/>
      <c r="C44" s="67"/>
      <c r="D44" s="67"/>
      <c r="E44" s="67"/>
      <c r="F44" s="67"/>
      <c r="H44" s="67" t="s">
        <v>298</v>
      </c>
      <c r="I44" s="67"/>
      <c r="J44" s="67"/>
      <c r="K44" s="67"/>
      <c r="L44" s="67"/>
      <c r="M44" s="67"/>
      <c r="O44" s="67" t="s">
        <v>323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336</v>
      </c>
      <c r="AD44" s="67"/>
      <c r="AE44" s="67"/>
      <c r="AF44" s="67"/>
      <c r="AG44" s="67"/>
      <c r="AH44" s="67"/>
      <c r="AJ44" s="67" t="s">
        <v>287</v>
      </c>
      <c r="AK44" s="67"/>
      <c r="AL44" s="67"/>
      <c r="AM44" s="67"/>
      <c r="AN44" s="67"/>
      <c r="AO44" s="67"/>
      <c r="AQ44" s="67" t="s">
        <v>337</v>
      </c>
      <c r="AR44" s="67"/>
      <c r="AS44" s="67"/>
      <c r="AT44" s="67"/>
      <c r="AU44" s="67"/>
      <c r="AV44" s="67"/>
      <c r="AX44" s="67" t="s">
        <v>324</v>
      </c>
      <c r="AY44" s="67"/>
      <c r="AZ44" s="67"/>
      <c r="BA44" s="67"/>
      <c r="BB44" s="67"/>
      <c r="BC44" s="67"/>
      <c r="BE44" s="67" t="s">
        <v>325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276</v>
      </c>
      <c r="D45" s="65" t="s">
        <v>286</v>
      </c>
      <c r="E45" s="65" t="s">
        <v>278</v>
      </c>
      <c r="F45" s="65" t="s">
        <v>303</v>
      </c>
      <c r="H45" s="65"/>
      <c r="I45" s="65" t="s">
        <v>297</v>
      </c>
      <c r="J45" s="65" t="s">
        <v>276</v>
      </c>
      <c r="K45" s="65" t="s">
        <v>286</v>
      </c>
      <c r="L45" s="65" t="s">
        <v>278</v>
      </c>
      <c r="M45" s="65" t="s">
        <v>303</v>
      </c>
      <c r="O45" s="65"/>
      <c r="P45" s="65" t="s">
        <v>297</v>
      </c>
      <c r="Q45" s="65" t="s">
        <v>276</v>
      </c>
      <c r="R45" s="65" t="s">
        <v>286</v>
      </c>
      <c r="S45" s="65" t="s">
        <v>278</v>
      </c>
      <c r="T45" s="65" t="s">
        <v>303</v>
      </c>
      <c r="V45" s="65"/>
      <c r="W45" s="65" t="s">
        <v>297</v>
      </c>
      <c r="X45" s="65" t="s">
        <v>276</v>
      </c>
      <c r="Y45" s="65" t="s">
        <v>286</v>
      </c>
      <c r="Z45" s="65" t="s">
        <v>278</v>
      </c>
      <c r="AA45" s="65" t="s">
        <v>303</v>
      </c>
      <c r="AC45" s="65"/>
      <c r="AD45" s="65" t="s">
        <v>297</v>
      </c>
      <c r="AE45" s="65" t="s">
        <v>276</v>
      </c>
      <c r="AF45" s="65" t="s">
        <v>286</v>
      </c>
      <c r="AG45" s="65" t="s">
        <v>278</v>
      </c>
      <c r="AH45" s="65" t="s">
        <v>303</v>
      </c>
      <c r="AJ45" s="65"/>
      <c r="AK45" s="65" t="s">
        <v>297</v>
      </c>
      <c r="AL45" s="65" t="s">
        <v>276</v>
      </c>
      <c r="AM45" s="65" t="s">
        <v>286</v>
      </c>
      <c r="AN45" s="65" t="s">
        <v>278</v>
      </c>
      <c r="AO45" s="65" t="s">
        <v>303</v>
      </c>
      <c r="AQ45" s="65"/>
      <c r="AR45" s="65" t="s">
        <v>297</v>
      </c>
      <c r="AS45" s="65" t="s">
        <v>276</v>
      </c>
      <c r="AT45" s="65" t="s">
        <v>286</v>
      </c>
      <c r="AU45" s="65" t="s">
        <v>278</v>
      </c>
      <c r="AV45" s="65" t="s">
        <v>303</v>
      </c>
      <c r="AX45" s="65"/>
      <c r="AY45" s="65" t="s">
        <v>297</v>
      </c>
      <c r="AZ45" s="65" t="s">
        <v>276</v>
      </c>
      <c r="BA45" s="65" t="s">
        <v>286</v>
      </c>
      <c r="BB45" s="65" t="s">
        <v>278</v>
      </c>
      <c r="BC45" s="65" t="s">
        <v>303</v>
      </c>
      <c r="BE45" s="65"/>
      <c r="BF45" s="65" t="s">
        <v>297</v>
      </c>
      <c r="BG45" s="65" t="s">
        <v>276</v>
      </c>
      <c r="BH45" s="65" t="s">
        <v>286</v>
      </c>
      <c r="BI45" s="65" t="s">
        <v>278</v>
      </c>
      <c r="BJ45" s="65" t="s">
        <v>303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11.888866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9.6553330000000006</v>
      </c>
      <c r="O46" s="65" t="s">
        <v>282</v>
      </c>
      <c r="P46" s="65">
        <v>600</v>
      </c>
      <c r="Q46" s="65">
        <v>800</v>
      </c>
      <c r="R46" s="65">
        <v>0</v>
      </c>
      <c r="S46" s="65">
        <v>10000</v>
      </c>
      <c r="T46" s="65">
        <v>689.52840000000003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3.703219E-2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3.5377152000000001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157.25147999999999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72.463524000000007</v>
      </c>
      <c r="AX46" s="65" t="s">
        <v>326</v>
      </c>
      <c r="AY46" s="65"/>
      <c r="AZ46" s="65"/>
      <c r="BA46" s="65"/>
      <c r="BB46" s="65"/>
      <c r="BC46" s="65"/>
      <c r="BE46" s="65" t="s">
        <v>338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4" sqref="G24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339</v>
      </c>
      <c r="B2" s="61" t="s">
        <v>340</v>
      </c>
      <c r="C2" s="61" t="s">
        <v>327</v>
      </c>
      <c r="D2" s="61">
        <v>59</v>
      </c>
      <c r="E2" s="61">
        <v>1662.9051999999999</v>
      </c>
      <c r="F2" s="61">
        <v>292.59564</v>
      </c>
      <c r="G2" s="61">
        <v>27.355170999999999</v>
      </c>
      <c r="H2" s="61">
        <v>17.470741</v>
      </c>
      <c r="I2" s="61">
        <v>9.88443</v>
      </c>
      <c r="J2" s="61">
        <v>57.015729999999998</v>
      </c>
      <c r="K2" s="61">
        <v>34.739109999999997</v>
      </c>
      <c r="L2" s="61">
        <v>22.276623000000001</v>
      </c>
      <c r="M2" s="61">
        <v>21.84619</v>
      </c>
      <c r="N2" s="61">
        <v>2.1250521999999998</v>
      </c>
      <c r="O2" s="61">
        <v>10.902971000000001</v>
      </c>
      <c r="P2" s="61">
        <v>655.27404999999999</v>
      </c>
      <c r="Q2" s="61">
        <v>21.894456999999999</v>
      </c>
      <c r="R2" s="61">
        <v>503.82760000000002</v>
      </c>
      <c r="S2" s="61">
        <v>63.100017999999999</v>
      </c>
      <c r="T2" s="61">
        <v>5288.7309999999998</v>
      </c>
      <c r="U2" s="61">
        <v>2.7343519999999999</v>
      </c>
      <c r="V2" s="61">
        <v>13.655175</v>
      </c>
      <c r="W2" s="61">
        <v>232.48665</v>
      </c>
      <c r="X2" s="61">
        <v>72.99991</v>
      </c>
      <c r="Y2" s="61">
        <v>1.4427261</v>
      </c>
      <c r="Z2" s="61">
        <v>1.0522206000000001</v>
      </c>
      <c r="AA2" s="61">
        <v>13.753017</v>
      </c>
      <c r="AB2" s="61">
        <v>1.5957319000000001</v>
      </c>
      <c r="AC2" s="61">
        <v>488.0487</v>
      </c>
      <c r="AD2" s="61">
        <v>5.4294466999999997</v>
      </c>
      <c r="AE2" s="61">
        <v>1.7846663</v>
      </c>
      <c r="AF2" s="61">
        <v>0.45945877000000002</v>
      </c>
      <c r="AG2" s="61">
        <v>347.15805</v>
      </c>
      <c r="AH2" s="61">
        <v>231.48804999999999</v>
      </c>
      <c r="AI2" s="61">
        <v>115.66999</v>
      </c>
      <c r="AJ2" s="61">
        <v>995.03156000000001</v>
      </c>
      <c r="AK2" s="61">
        <v>5163.8296</v>
      </c>
      <c r="AL2" s="61">
        <v>67.780079999999998</v>
      </c>
      <c r="AM2" s="61">
        <v>2468.154</v>
      </c>
      <c r="AN2" s="61">
        <v>97.965379999999996</v>
      </c>
      <c r="AO2" s="61">
        <v>11.888866</v>
      </c>
      <c r="AP2" s="61">
        <v>9.1795249999999999</v>
      </c>
      <c r="AQ2" s="61">
        <v>2.7093408000000001</v>
      </c>
      <c r="AR2" s="61">
        <v>9.6553330000000006</v>
      </c>
      <c r="AS2" s="61">
        <v>689.52840000000003</v>
      </c>
      <c r="AT2" s="61">
        <v>3.703219E-2</v>
      </c>
      <c r="AU2" s="61">
        <v>3.5377152000000001</v>
      </c>
      <c r="AV2" s="61">
        <v>157.25147999999999</v>
      </c>
      <c r="AW2" s="61">
        <v>72.463524000000007</v>
      </c>
      <c r="AX2" s="61">
        <v>0.14417283</v>
      </c>
      <c r="AY2" s="61">
        <v>0.64726393999999998</v>
      </c>
      <c r="AZ2" s="61">
        <v>189.52367000000001</v>
      </c>
      <c r="BA2" s="61">
        <v>22.640905</v>
      </c>
      <c r="BB2" s="61">
        <v>5.8615303000000001</v>
      </c>
      <c r="BC2" s="61">
        <v>7.6759057000000004</v>
      </c>
      <c r="BD2" s="61">
        <v>9.0997629999999994</v>
      </c>
      <c r="BE2" s="61">
        <v>0.74707829999999997</v>
      </c>
      <c r="BF2" s="61">
        <v>3.7673589999999999</v>
      </c>
      <c r="BG2" s="61">
        <v>1.1518281E-3</v>
      </c>
      <c r="BH2" s="61">
        <v>1.4795959000000001E-3</v>
      </c>
      <c r="BI2" s="61">
        <v>1.8901078999999999E-3</v>
      </c>
      <c r="BJ2" s="61">
        <v>2.5515719999999999E-2</v>
      </c>
      <c r="BK2" s="61">
        <v>8.8602166000000004E-5</v>
      </c>
      <c r="BL2" s="61">
        <v>0.29854157999999997</v>
      </c>
      <c r="BM2" s="61">
        <v>3.6179068000000001</v>
      </c>
      <c r="BN2" s="61">
        <v>1.1358634999999999</v>
      </c>
      <c r="BO2" s="61">
        <v>54.975791999999998</v>
      </c>
      <c r="BP2" s="61">
        <v>10.813127</v>
      </c>
      <c r="BQ2" s="61">
        <v>18.228166999999999</v>
      </c>
      <c r="BR2" s="61">
        <v>63.886386999999999</v>
      </c>
      <c r="BS2" s="61">
        <v>15.23574</v>
      </c>
      <c r="BT2" s="61">
        <v>13.748964000000001</v>
      </c>
      <c r="BU2" s="61">
        <v>5.7461063999999999E-2</v>
      </c>
      <c r="BV2" s="61">
        <v>3.9891946999999997E-2</v>
      </c>
      <c r="BW2" s="61">
        <v>0.90354263999999995</v>
      </c>
      <c r="BX2" s="61">
        <v>1.2285149</v>
      </c>
      <c r="BY2" s="61">
        <v>6.6804450000000001E-2</v>
      </c>
      <c r="BZ2" s="61">
        <v>1.6468797999999999E-4</v>
      </c>
      <c r="CA2" s="61">
        <v>0.53857266999999998</v>
      </c>
      <c r="CB2" s="61">
        <v>1.8049615000000001E-2</v>
      </c>
      <c r="CC2" s="61">
        <v>0.21099849000000001</v>
      </c>
      <c r="CD2" s="61">
        <v>1.1582931999999999</v>
      </c>
      <c r="CE2" s="61">
        <v>4.9386939999999997E-2</v>
      </c>
      <c r="CF2" s="61">
        <v>0.27701579999999998</v>
      </c>
      <c r="CG2" s="61">
        <v>0</v>
      </c>
      <c r="CH2" s="61">
        <v>5.4766950000000002E-2</v>
      </c>
      <c r="CI2" s="61">
        <v>3.8375739999999998E-2</v>
      </c>
      <c r="CJ2" s="61">
        <v>2.4267165999999998</v>
      </c>
      <c r="CK2" s="61">
        <v>1.2681169000000001E-2</v>
      </c>
      <c r="CL2" s="61">
        <v>0.63698250000000001</v>
      </c>
      <c r="CM2" s="61">
        <v>3.3944952000000002</v>
      </c>
      <c r="CN2" s="61">
        <v>1983.2403999999999</v>
      </c>
      <c r="CO2" s="61">
        <v>3450.0324999999998</v>
      </c>
      <c r="CP2" s="61">
        <v>1781.049</v>
      </c>
      <c r="CQ2" s="61">
        <v>708.70259999999996</v>
      </c>
      <c r="CR2" s="61">
        <v>388.95316000000003</v>
      </c>
      <c r="CS2" s="61">
        <v>438.3621</v>
      </c>
      <c r="CT2" s="61">
        <v>1963.1094000000001</v>
      </c>
      <c r="CU2" s="61">
        <v>1074.6168</v>
      </c>
      <c r="CV2" s="61">
        <v>1356.2722000000001</v>
      </c>
      <c r="CW2" s="61">
        <v>1206.2827</v>
      </c>
      <c r="CX2" s="61">
        <v>376.57925</v>
      </c>
      <c r="CY2" s="61">
        <v>2640.3503000000001</v>
      </c>
      <c r="CZ2" s="61">
        <v>1147.2562</v>
      </c>
      <c r="DA2" s="61">
        <v>2953.2192</v>
      </c>
      <c r="DB2" s="61">
        <v>2989.2143999999998</v>
      </c>
      <c r="DC2" s="61">
        <v>3978.1914000000002</v>
      </c>
      <c r="DD2" s="61">
        <v>6259.7139999999999</v>
      </c>
      <c r="DE2" s="61">
        <v>1362.8340000000001</v>
      </c>
      <c r="DF2" s="61">
        <v>3276.3393999999998</v>
      </c>
      <c r="DG2" s="61">
        <v>1444.3087</v>
      </c>
      <c r="DH2" s="61">
        <v>73.104399999999998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22.640905</v>
      </c>
      <c r="B6">
        <f>BB2</f>
        <v>5.8615303000000001</v>
      </c>
      <c r="C6">
        <f>BC2</f>
        <v>7.6759057000000004</v>
      </c>
      <c r="D6">
        <f>BD2</f>
        <v>9.0997629999999994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22625</v>
      </c>
      <c r="C2" s="56">
        <f ca="1">YEAR(TODAY())-YEAR(B2)+IF(TODAY()&gt;=DATE(YEAR(TODAY()),MONTH(B2),DAY(B2)),0,-1)</f>
        <v>59</v>
      </c>
      <c r="E2" s="52">
        <v>153.69999999999999</v>
      </c>
      <c r="F2" s="53" t="s">
        <v>275</v>
      </c>
      <c r="G2" s="52">
        <v>72.5</v>
      </c>
      <c r="H2" s="51" t="s">
        <v>40</v>
      </c>
      <c r="I2" s="72">
        <f>ROUND(G3/E3^2,1)</f>
        <v>30.7</v>
      </c>
    </row>
    <row r="3" spans="1:9" x14ac:dyDescent="0.3">
      <c r="E3" s="51">
        <f>E2/100</f>
        <v>1.5369999999999999</v>
      </c>
      <c r="F3" s="51" t="s">
        <v>39</v>
      </c>
      <c r="G3" s="51">
        <f>G2</f>
        <v>72.5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44322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박명자, ID : H1900704)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08월 10일 15:05:22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46" sqref="Y4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44322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59</v>
      </c>
      <c r="G12" s="94"/>
      <c r="H12" s="94"/>
      <c r="I12" s="94"/>
      <c r="K12" s="123">
        <f>'개인정보 및 신체계측 입력'!E2</f>
        <v>153.69999999999999</v>
      </c>
      <c r="L12" s="124"/>
      <c r="M12" s="117">
        <f>'개인정보 및 신체계측 입력'!G2</f>
        <v>72.5</v>
      </c>
      <c r="N12" s="118"/>
      <c r="O12" s="113" t="s">
        <v>270</v>
      </c>
      <c r="P12" s="107"/>
      <c r="Q12" s="90">
        <f>'개인정보 및 신체계측 입력'!I2</f>
        <v>30.7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박명자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77.617999999999995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7.2569999999999997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15.125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8.6999999999999993</v>
      </c>
      <c r="L72" s="36" t="s">
        <v>52</v>
      </c>
      <c r="M72" s="36">
        <f>ROUND('DRIs DATA'!K8,1)</f>
        <v>8.8000000000000007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67.180000000000007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113.79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73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106.38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43.39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344.26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118.89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2021-08-10T06:08:28Z</dcterms:modified>
</cp:coreProperties>
</file>