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<sst xmlns="http://schemas.openxmlformats.org/spreadsheetml/2006/main" count="692" uniqueCount="339">
  <si>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</si>
  <si>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</si>
  <si>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</si>
  <si>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</si>
  <si>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</si>
  <si>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</si>
  <si>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</si>
  <si>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</si>
  <si>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</si>
  <si>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</si>
  <si>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</si>
  <si>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</si>
  <si>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</si>
  <si>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</si>
  <si>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</si>
  <si>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</si>
  <si>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</si>
  <si>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</si>
  <si>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</si>
  <si>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</si>
  <si>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</si>
  <si>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</si>
  <si>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</si>
  <si>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</si>
  <si>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</si>
  <si>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</si>
  <si>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</si>
  <si>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</si>
  <si>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</si>
  <si>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</si>
  <si>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</si>
  <si>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</si>
  <si>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</si>
  <si>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</si>
  <si>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</si>
  <si>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</si>
  <si>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</si>
  <si>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</si>
  <si>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</si>
  <si>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</si>
  <si>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</si>
  <si>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</si>
  <si>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</si>
  <si>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</si>
  <si>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</si>
  <si>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</si>
  <si>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</si>
  <si>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</si>
  <si>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</si>
  <si>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</si>
  <si>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</si>
  <si>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</si>
  <si>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</si>
  <si>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</si>
  <si>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</si>
  <si>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</si>
  <si>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</si>
  <si>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</si>
  <si>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</si>
  <si>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</si>
  <si>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</si>
  <si>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</si>
  <si>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</si>
  <si>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</si>
  <si>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</si>
  <si>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</si>
  <si>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</si>
  <si>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</si>
  <si>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</si>
  <si>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</si>
  <si>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</si>
  <si>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</si>
  <si>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</si>
  <si>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</si>
  <si>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</si>
  <si>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</si>
  <si>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</si>
  <si>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</si>
  <si>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</si>
  <si>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</si>
  <si>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</si>
  <si>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</si>
  <si>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</si>
  <si>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</si>
  <si>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</si>
  <si>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</si>
  <si>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</si>
  <si>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</si>
  <si>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</si>
  <si>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</si>
  <si>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</si>
  <si>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</si>
  <si>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</si>
  <si>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</si>
  <si>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</si>
  <si>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</si>
  <si>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</si>
  <si>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</si>
  <si>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</si>
  <si>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</si>
  <si>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</si>
  <si>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</si>
  <si>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</si>
  <si>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</si>
  <si>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</si>
  <si>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</si>
  <si>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</si>
  <si>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</si>
  <si>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</si>
  <si>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</si>
  <si>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</si>
  <si>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</si>
  <si>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</si>
  <si>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</si>
  <si>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</si>
  <si>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</si>
  <si>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</si>
  <si>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</si>
  <si>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</si>
  <si>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</si>
  <si>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</si>
  <si>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</si>
  <si>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</si>
  <si>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</si>
  <si>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</si>
  <si>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</si>
  <si>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</si>
  <si>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</si>
  <si>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</si>
  <si>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</si>
  <si>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</si>
  <si>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</si>
  <si>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</si>
  <si>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</si>
  <si>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</si>
  <si>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</si>
  <si>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</si>
  <si>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</si>
  <si>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</si>
  <si>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</si>
  <si>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</si>
  <si>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</si>
  <si>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</si>
  <si>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</si>
  <si>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</si>
  <si>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</si>
  <si>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</si>
  <si>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</si>
  <si>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</si>
  <si>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</si>
  <si>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</si>
  <si>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</si>
  <si>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</si>
  <si>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</si>
  <si>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</si>
  <si>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</si>
  <si>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</si>
  <si>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</si>
  <si>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</si>
  <si>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</si>
  <si>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</si>
  <si>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</si>
  <si>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</si>
  <si>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</si>
  <si>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</si>
  <si>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</si>
  <si>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</si>
  <si>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</si>
  <si>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</si>
  <si>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</si>
  <si>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</si>
  <si>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</si>
  <si>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</si>
  <si>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</si>
  <si>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</si>
  <si>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</si>
  <si>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</si>
  <si>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</si>
  <si>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</si>
  <si>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</si>
  <si>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</si>
  <si>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</si>
  <si>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</si>
  <si>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</si>
  <si>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</si>
  <si>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</si>
  <si>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</si>
  <si>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</si>
  <si>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</si>
  <si>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</si>
  <si>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</si>
  <si>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</si>
  <si>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</si>
  <si>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</si>
  <si>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</si>
  <si>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</si>
  <si>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</si>
  <si>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</si>
  <si>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</si>
  <si>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</si>
  <si>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</si>
  <si>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</si>
  <si>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</si>
  <si>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</si>
  <si>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</si>
  <si>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</si>
  <si>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</si>
  <si>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</si>
  <si>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</si>
  <si>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</si>
  <si>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</si>
  <si>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</si>
  <si>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</si>
  <si>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</si>
  <si>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</si>
  <si>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</si>
  <si>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</si>
  <si>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</si>
  <si>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</si>
  <si>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</si>
  <si>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</si>
  <si>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</si>
  <si>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</si>
  <si>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</si>
  <si>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</si>
  <si>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</si>
  <si>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</si>
  <si>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</si>
  <si>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</si>
  <si>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</si>
  <si>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</si>
  <si>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</si>
  <si>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</si>
  <si>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</si>
  <si>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</si>
  <si>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</si>
  <si>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</si>
  <si>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</si>
  <si>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</si>
  <si>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</si>
  <si>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</si>
  <si>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</si>
  <si>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</si>
  <si>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</si>
  <si>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</si>
  <si>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</si>
  <si>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</si>
  <si>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</si>
  <si>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</si>
  <si>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</si>
  <si>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</si>
  <si>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</si>
  <si>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</si>
  <si>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</si>
  <si>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</si>
  <si>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</si>
  <si>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</si>
  <si>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</si>
  <si>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</si>
  <si>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</si>
  <si>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</si>
  <si>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</si>
  <si>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</si>
  <si>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</si>
  <si>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</si>
  <si>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</si>
  <si>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</si>
  <si>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</si>
  <si>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</si>
  <si>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</si>
  <si>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</si>
  <si>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</si>
  <si>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</si>
  <si>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</si>
  <si>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</si>
  <si>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</si>
  <si>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엽산</t>
    <phoneticPr fontId="1" type="noConversion"/>
  </si>
  <si>
    <t>불소</t>
    <phoneticPr fontId="1" type="noConversion"/>
  </si>
  <si>
    <t>구리(ug/일)</t>
    <phoneticPr fontId="1" type="noConversion"/>
  </si>
  <si>
    <t>정보</t>
    <phoneticPr fontId="1" type="noConversion"/>
  </si>
  <si>
    <t>불포화지방산</t>
    <phoneticPr fontId="1" type="noConversion"/>
  </si>
  <si>
    <t>n-3불포화</t>
    <phoneticPr fontId="1" type="noConversion"/>
  </si>
  <si>
    <t>충분섭취량</t>
    <phoneticPr fontId="1" type="noConversion"/>
  </si>
  <si>
    <t>요오드</t>
    <phoneticPr fontId="1" type="noConversion"/>
  </si>
  <si>
    <t>비타민A</t>
    <phoneticPr fontId="1" type="noConversion"/>
  </si>
  <si>
    <t>비타민K</t>
    <phoneticPr fontId="1" type="noConversion"/>
  </si>
  <si>
    <t>필요추정량</t>
    <phoneticPr fontId="1" type="noConversion"/>
  </si>
  <si>
    <t>지방</t>
    <phoneticPr fontId="1" type="noConversion"/>
  </si>
  <si>
    <t>마그네슘</t>
    <phoneticPr fontId="1" type="noConversion"/>
  </si>
  <si>
    <t>미량 무기질</t>
    <phoneticPr fontId="1" type="noConversion"/>
  </si>
  <si>
    <t>구리</t>
    <phoneticPr fontId="1" type="noConversion"/>
  </si>
  <si>
    <t>몰리브덴</t>
    <phoneticPr fontId="1" type="noConversion"/>
  </si>
  <si>
    <t>크롬</t>
    <phoneticPr fontId="1" type="noConversion"/>
  </si>
  <si>
    <t>몰리브덴(ug/일)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</si>
  <si>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</si>
  <si>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</si>
  <si>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</si>
  <si>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</si>
  <si>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</si>
  <si>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판토텐산</t>
    <phoneticPr fontId="1" type="noConversion"/>
  </si>
  <si>
    <t>망간</t>
    <phoneticPr fontId="1" type="noConversion"/>
  </si>
  <si>
    <t>셀레늄</t>
    <phoneticPr fontId="1" type="noConversion"/>
  </si>
  <si>
    <t>크롬(ug/일)</t>
    <phoneticPr fontId="1" type="noConversion"/>
  </si>
  <si>
    <t>(설문지 : FFQ 95문항 설문지, 사용자 : 윤종국, ID : H1900705)</t>
  </si>
  <si>
    <t>출력시각</t>
    <phoneticPr fontId="1" type="noConversion"/>
  </si>
  <si>
    <t>2021년 08월 11일 14:48:57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</si>
  <si>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</si>
  <si>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</si>
  <si>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</si>
  <si>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단백질</t>
    <phoneticPr fontId="1" type="noConversion"/>
  </si>
  <si>
    <t>식이섬유</t>
    <phoneticPr fontId="1" type="noConversion"/>
  </si>
  <si>
    <t>섭취량</t>
    <phoneticPr fontId="1" type="noConversion"/>
  </si>
  <si>
    <t>탄수화물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</si>
  <si>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</si>
  <si>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</si>
  <si>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</si>
  <si>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</si>
  <si>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</si>
  <si>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</si>
  <si>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</si>
  <si>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</si>
  <si>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</si>
  <si>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</si>
  <si>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</si>
  <si>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</si>
  <si>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</si>
  <si>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비타민C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</si>
  <si>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</si>
  <si>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</si>
  <si>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</si>
  <si>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</si>
  <si>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</si>
  <si>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</si>
  <si>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</si>
  <si>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</si>
  <si>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아연</t>
    <phoneticPr fontId="1" type="noConversion"/>
  </si>
  <si>
    <t>H1900705</t>
  </si>
  <si>
    <t>윤종국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</si>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</sst>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104.35227999999999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120432"/>
        <c:axId val="263121216"/>
      </c:barChart>
      <c:catAx>
        <c:axId val="26312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121216"/>
        <c:crosses val="autoZero"/>
        <c:auto val="1"/>
        <c:lblAlgn val="ctr"/>
        <c:lblOffset val="100"/>
        <c:noMultiLvlLbl val="0"/>
      </c:catAx>
      <c:valAx>
        <c:axId val="26312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12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3.5405242000000001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809976"/>
        <c:axId val="560808408"/>
      </c:barChart>
      <c:catAx>
        <c:axId val="5608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808408"/>
        <c:crosses val="autoZero"/>
        <c:auto val="1"/>
        <c:lblAlgn val="ctr"/>
        <c:lblOffset val="100"/>
        <c:noMultiLvlLbl val="0"/>
      </c:catAx>
      <c:valAx>
        <c:axId val="560808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80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1.1963961999999999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811936"/>
        <c:axId val="560809584"/>
      </c:barChart>
      <c:catAx>
        <c:axId val="56081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809584"/>
        <c:crosses val="autoZero"/>
        <c:auto val="1"/>
        <c:lblAlgn val="ctr"/>
        <c:lblOffset val="100"/>
        <c:noMultiLvlLbl val="0"/>
      </c:catAx>
      <c:valAx>
        <c:axId val="56080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81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1612.9095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814680"/>
        <c:axId val="560815072"/>
      </c:barChart>
      <c:catAx>
        <c:axId val="56081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815072"/>
        <c:crosses val="autoZero"/>
        <c:auto val="1"/>
        <c:lblAlgn val="ctr"/>
        <c:lblOffset val="100"/>
        <c:noMultiLvlLbl val="0"/>
      </c:catAx>
      <c:valAx>
        <c:axId val="560815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81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3549.5241999999998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810760"/>
        <c:axId val="560813112"/>
      </c:barChart>
      <c:catAx>
        <c:axId val="560810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813112"/>
        <c:crosses val="autoZero"/>
        <c:auto val="1"/>
        <c:lblAlgn val="ctr"/>
        <c:lblOffset val="100"/>
        <c:noMultiLvlLbl val="0"/>
      </c:catAx>
      <c:valAx>
        <c:axId val="560813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810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85.359763999999998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813896"/>
        <c:axId val="560815464"/>
      </c:barChart>
      <c:catAx>
        <c:axId val="56081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815464"/>
        <c:crosses val="autoZero"/>
        <c:auto val="1"/>
        <c:lblAlgn val="ctr"/>
        <c:lblOffset val="100"/>
        <c:noMultiLvlLbl val="0"/>
      </c:catAx>
      <c:valAx>
        <c:axId val="560815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81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138.45240000000001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878168"/>
        <c:axId val="572872680"/>
      </c:barChart>
      <c:catAx>
        <c:axId val="57287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872680"/>
        <c:crosses val="autoZero"/>
        <c:auto val="1"/>
        <c:lblAlgn val="ctr"/>
        <c:lblOffset val="100"/>
        <c:noMultiLvlLbl val="0"/>
      </c:catAx>
      <c:valAx>
        <c:axId val="572872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87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16.632542000000001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876208"/>
        <c:axId val="572876600"/>
      </c:barChart>
      <c:catAx>
        <c:axId val="57287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876600"/>
        <c:crosses val="autoZero"/>
        <c:auto val="1"/>
        <c:lblAlgn val="ctr"/>
        <c:lblOffset val="100"/>
        <c:noMultiLvlLbl val="0"/>
      </c:catAx>
      <c:valAx>
        <c:axId val="572876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87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826.66579999999999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749192"/>
        <c:axId val="560743704"/>
      </c:barChart>
      <c:catAx>
        <c:axId val="56074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743704"/>
        <c:crosses val="autoZero"/>
        <c:auto val="1"/>
        <c:lblAlgn val="ctr"/>
        <c:lblOffset val="100"/>
        <c:noMultiLvlLbl val="0"/>
      </c:catAx>
      <c:valAx>
        <c:axId val="5607437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74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1.5956123999999999E-2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748408"/>
        <c:axId val="560747232"/>
      </c:barChart>
      <c:catAx>
        <c:axId val="56074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747232"/>
        <c:crosses val="autoZero"/>
        <c:auto val="1"/>
        <c:lblAlgn val="ctr"/>
        <c:lblOffset val="100"/>
        <c:noMultiLvlLbl val="0"/>
      </c:catAx>
      <c:valAx>
        <c:axId val="56074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74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3.9846393999999998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749976"/>
        <c:axId val="560745272"/>
      </c:barChart>
      <c:catAx>
        <c:axId val="56074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745272"/>
        <c:crosses val="autoZero"/>
        <c:auto val="1"/>
        <c:lblAlgn val="ctr"/>
        <c:lblOffset val="100"/>
        <c:noMultiLvlLbl val="0"/>
      </c:catAx>
      <c:valAx>
        <c:axId val="560745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74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34.06465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056552"/>
        <c:axId val="264058120"/>
      </c:barChart>
      <c:catAx>
        <c:axId val="26405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058120"/>
        <c:crosses val="autoZero"/>
        <c:auto val="1"/>
        <c:lblAlgn val="ctr"/>
        <c:lblOffset val="100"/>
        <c:noMultiLvlLbl val="0"/>
      </c:catAx>
      <c:valAx>
        <c:axId val="264058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056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64.57311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744880"/>
        <c:axId val="560746448"/>
      </c:barChart>
      <c:catAx>
        <c:axId val="56074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746448"/>
        <c:crosses val="autoZero"/>
        <c:auto val="1"/>
        <c:lblAlgn val="ctr"/>
        <c:lblOffset val="100"/>
        <c:noMultiLvlLbl val="0"/>
      </c:catAx>
      <c:valAx>
        <c:axId val="560746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74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108.95711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747624"/>
        <c:axId val="560748800"/>
      </c:barChart>
      <c:catAx>
        <c:axId val="56074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748800"/>
        <c:crosses val="autoZero"/>
        <c:auto val="1"/>
        <c:lblAlgn val="ctr"/>
        <c:lblOffset val="100"/>
        <c:noMultiLvlLbl val="0"/>
      </c:catAx>
      <c:valAx>
        <c:axId val="560748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74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6.6159999999999997</c:v>
                </c:pt>
                <c:pt idx="1">
                  <c:v>14.32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0744488"/>
        <c:axId val="560746840"/>
      </c:barChart>
      <c:catAx>
        <c:axId val="56074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746840"/>
        <c:crosses val="autoZero"/>
        <c:auto val="1"/>
        <c:lblAlgn val="ctr"/>
        <c:lblOffset val="100"/>
        <c:noMultiLvlLbl val="0"/>
      </c:catAx>
      <c:valAx>
        <c:axId val="560746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744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20.101004</c:v>
                </c:pt>
                <c:pt idx="1">
                  <c:v>24.924301</c:v>
                </c:pt>
                <c:pt idx="2">
                  <c:v>23.435829999999999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671.53700000000003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032320"/>
        <c:axId val="540029184"/>
      </c:barChart>
      <c:catAx>
        <c:axId val="54003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029184"/>
        <c:crosses val="autoZero"/>
        <c:auto val="1"/>
        <c:lblAlgn val="ctr"/>
        <c:lblOffset val="100"/>
        <c:noMultiLvlLbl val="0"/>
      </c:catAx>
      <c:valAx>
        <c:axId val="540029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03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29.27159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031536"/>
        <c:axId val="540026440"/>
      </c:barChart>
      <c:catAx>
        <c:axId val="54003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026440"/>
        <c:crosses val="autoZero"/>
        <c:auto val="1"/>
        <c:lblAlgn val="ctr"/>
        <c:lblOffset val="100"/>
        <c:noMultiLvlLbl val="0"/>
      </c:catAx>
      <c:valAx>
        <c:axId val="540026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03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69.23</c:v>
                </c:pt>
                <c:pt idx="1">
                  <c:v>13.116</c:v>
                </c:pt>
                <c:pt idx="2">
                  <c:v>17.654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0026048"/>
        <c:axId val="540028400"/>
      </c:barChart>
      <c:catAx>
        <c:axId val="54002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028400"/>
        <c:crosses val="autoZero"/>
        <c:auto val="1"/>
        <c:lblAlgn val="ctr"/>
        <c:lblOffset val="100"/>
        <c:noMultiLvlLbl val="0"/>
      </c:catAx>
      <c:valAx>
        <c:axId val="540028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02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2769.9353000000001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025264"/>
        <c:axId val="540031144"/>
      </c:barChart>
      <c:catAx>
        <c:axId val="54002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031144"/>
        <c:crosses val="autoZero"/>
        <c:auto val="1"/>
        <c:lblAlgn val="ctr"/>
        <c:lblOffset val="100"/>
        <c:noMultiLvlLbl val="0"/>
      </c:catAx>
      <c:valAx>
        <c:axId val="540031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02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84.181269999999998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026832"/>
        <c:axId val="540027224"/>
      </c:barChart>
      <c:catAx>
        <c:axId val="54002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027224"/>
        <c:crosses val="autoZero"/>
        <c:auto val="1"/>
        <c:lblAlgn val="ctr"/>
        <c:lblOffset val="100"/>
        <c:noMultiLvlLbl val="0"/>
      </c:catAx>
      <c:valAx>
        <c:axId val="540027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02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574.77435000000003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027616"/>
        <c:axId val="540028792"/>
      </c:barChart>
      <c:catAx>
        <c:axId val="54002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028792"/>
        <c:crosses val="autoZero"/>
        <c:auto val="1"/>
        <c:lblAlgn val="ctr"/>
        <c:lblOffset val="100"/>
        <c:noMultiLvlLbl val="0"/>
      </c:catAx>
      <c:valAx>
        <c:axId val="540028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02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3.9421887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16120"/>
        <c:axId val="572874248"/>
      </c:barChart>
      <c:catAx>
        <c:axId val="26101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874248"/>
        <c:crosses val="autoZero"/>
        <c:auto val="1"/>
        <c:lblAlgn val="ctr"/>
        <c:lblOffset val="100"/>
        <c:noMultiLvlLbl val="0"/>
      </c:catAx>
      <c:valAx>
        <c:axId val="572874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16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7174.1450000000004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030360"/>
        <c:axId val="540030752"/>
      </c:barChart>
      <c:catAx>
        <c:axId val="54003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030752"/>
        <c:crosses val="autoZero"/>
        <c:auto val="1"/>
        <c:lblAlgn val="ctr"/>
        <c:lblOffset val="100"/>
        <c:noMultiLvlLbl val="0"/>
      </c:catAx>
      <c:valAx>
        <c:axId val="540030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030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20.485316999999998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008120"/>
        <c:axId val="538003024"/>
      </c:barChart>
      <c:catAx>
        <c:axId val="53800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003024"/>
        <c:crosses val="autoZero"/>
        <c:auto val="1"/>
        <c:lblAlgn val="ctr"/>
        <c:lblOffset val="100"/>
        <c:noMultiLvlLbl val="0"/>
      </c:catAx>
      <c:valAx>
        <c:axId val="538003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00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2.6701640000000002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001456"/>
        <c:axId val="538008512"/>
      </c:barChart>
      <c:catAx>
        <c:axId val="53800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008512"/>
        <c:crosses val="autoZero"/>
        <c:auto val="1"/>
        <c:lblAlgn val="ctr"/>
        <c:lblOffset val="100"/>
        <c:noMultiLvlLbl val="0"/>
      </c:catAx>
      <c:valAx>
        <c:axId val="538008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00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250.08546000000001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877384"/>
        <c:axId val="572871504"/>
      </c:barChart>
      <c:catAx>
        <c:axId val="57287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871504"/>
        <c:crosses val="autoZero"/>
        <c:auto val="1"/>
        <c:lblAlgn val="ctr"/>
        <c:lblOffset val="100"/>
        <c:noMultiLvlLbl val="0"/>
      </c:catAx>
      <c:valAx>
        <c:axId val="572871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877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1.8885003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875424"/>
        <c:axId val="572874640"/>
      </c:barChart>
      <c:catAx>
        <c:axId val="57287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874640"/>
        <c:crosses val="autoZero"/>
        <c:auto val="1"/>
        <c:lblAlgn val="ctr"/>
        <c:lblOffset val="100"/>
        <c:noMultiLvlLbl val="0"/>
      </c:catAx>
      <c:valAx>
        <c:axId val="572874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87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20.432497000000001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875816"/>
        <c:axId val="572873464"/>
      </c:barChart>
      <c:catAx>
        <c:axId val="572875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873464"/>
        <c:crosses val="autoZero"/>
        <c:auto val="1"/>
        <c:lblAlgn val="ctr"/>
        <c:lblOffset val="100"/>
        <c:noMultiLvlLbl val="0"/>
      </c:catAx>
      <c:valAx>
        <c:axId val="572873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875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2.6701640000000002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871112"/>
        <c:axId val="572871896"/>
      </c:barChart>
      <c:catAx>
        <c:axId val="572871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871896"/>
        <c:crosses val="autoZero"/>
        <c:auto val="1"/>
        <c:lblAlgn val="ctr"/>
        <c:lblOffset val="100"/>
        <c:noMultiLvlLbl val="0"/>
      </c:catAx>
      <c:valAx>
        <c:axId val="572871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871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726.61566000000005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873072"/>
        <c:axId val="560812328"/>
      </c:barChart>
      <c:catAx>
        <c:axId val="57287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812328"/>
        <c:crosses val="autoZero"/>
        <c:auto val="1"/>
        <c:lblAlgn val="ctr"/>
        <c:lblOffset val="100"/>
        <c:noMultiLvlLbl val="0"/>
      </c:catAx>
      <c:valAx>
        <c:axId val="56081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87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9.9102829999999997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812720"/>
        <c:axId val="560809192"/>
      </c:barChart>
      <c:catAx>
        <c:axId val="56081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809192"/>
        <c:crosses val="autoZero"/>
        <c:auto val="1"/>
        <c:lblAlgn val="ctr"/>
        <c:lblOffset val="100"/>
        <c:noMultiLvlLbl val="0"/>
      </c:catAx>
      <c:valAx>
        <c:axId val="560809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81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윤종국, ID : H1900705)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11일 14:48:57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2769.9353000000001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104.35227999999999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34.06465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69.23</v>
      </c>
      <c r="G8" s="59">
        <f>'DRIs DATA 입력'!G8</f>
        <v>13.116</v>
      </c>
      <c r="H8" s="59">
        <f>'DRIs DATA 입력'!H8</f>
        <v>17.654</v>
      </c>
      <c r="I8" s="46"/>
      <c r="J8" s="59" t="s">
        <v>215</v>
      </c>
      <c r="K8" s="59">
        <f>'DRIs DATA 입력'!K8</f>
        <v>6.6159999999999997</v>
      </c>
      <c r="L8" s="59">
        <f>'DRIs DATA 입력'!L8</f>
        <v>14.32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671.53700000000003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29.27159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3.9421887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250.08546000000001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84.181269999999998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2.5416626999999998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1.8885003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20.432497000000001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2.6701640000000002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726.61566000000005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9.9102829999999997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3.5405242000000001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1.1963961999999999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574.77435000000003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1612.9095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7174.1450000000004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3549.5241999999998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85.359763999999998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138.45240000000001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20.485316999999998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16.632542000000001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826.66579999999999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1.5956123999999999E-2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3.9846393999999998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64.57311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108.95711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6" sqref="J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5" customHeight="1" x14ac:dyDescent="0.3">
      <c r="A1" s="62" t="s">
        <v>279</v>
      </c>
      <c r="B1" s="61" t="s">
        <v>303</v>
      </c>
      <c r="G1" s="62" t="s">
        <v>304</v>
      </c>
      <c r="H1" s="61" t="s">
        <v>305</v>
      </c>
    </row>
    <row r="3" spans="1:27" x14ac:dyDescent="0.3">
      <c r="A3" s="71" t="s">
        <v>306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307</v>
      </c>
      <c r="B4" s="69"/>
      <c r="C4" s="69"/>
      <c r="E4" s="66" t="s">
        <v>308</v>
      </c>
      <c r="F4" s="67"/>
      <c r="G4" s="67"/>
      <c r="H4" s="68"/>
      <c r="J4" s="66" t="s">
        <v>280</v>
      </c>
      <c r="K4" s="67"/>
      <c r="L4" s="68"/>
      <c r="N4" s="69" t="s">
        <v>309</v>
      </c>
      <c r="O4" s="69"/>
      <c r="P4" s="69"/>
      <c r="Q4" s="69"/>
      <c r="R4" s="69"/>
      <c r="S4" s="69"/>
      <c r="U4" s="69" t="s">
        <v>310</v>
      </c>
      <c r="V4" s="69"/>
      <c r="W4" s="69"/>
      <c r="X4" s="69"/>
      <c r="Y4" s="69"/>
      <c r="Z4" s="69"/>
    </row>
    <row r="5" spans="1:27" x14ac:dyDescent="0.3">
      <c r="A5" s="65"/>
      <c r="B5" s="65" t="s">
        <v>286</v>
      </c>
      <c r="C5" s="65" t="s">
        <v>311</v>
      </c>
      <c r="E5" s="65"/>
      <c r="F5" s="65" t="s">
        <v>312</v>
      </c>
      <c r="G5" s="65" t="s">
        <v>287</v>
      </c>
      <c r="H5" s="65" t="s">
        <v>309</v>
      </c>
      <c r="J5" s="65"/>
      <c r="K5" s="65" t="s">
        <v>281</v>
      </c>
      <c r="L5" s="65" t="s">
        <v>313</v>
      </c>
      <c r="N5" s="65"/>
      <c r="O5" s="65" t="s">
        <v>314</v>
      </c>
      <c r="P5" s="65" t="s">
        <v>315</v>
      </c>
      <c r="Q5" s="65" t="s">
        <v>282</v>
      </c>
      <c r="R5" s="65" t="s">
        <v>316</v>
      </c>
      <c r="S5" s="65" t="s">
        <v>311</v>
      </c>
      <c r="U5" s="65"/>
      <c r="V5" s="65" t="s">
        <v>314</v>
      </c>
      <c r="W5" s="65" t="s">
        <v>315</v>
      </c>
      <c r="X5" s="65" t="s">
        <v>282</v>
      </c>
      <c r="Y5" s="65" t="s">
        <v>316</v>
      </c>
      <c r="Z5" s="65" t="s">
        <v>311</v>
      </c>
    </row>
    <row r="6" spans="1:27" x14ac:dyDescent="0.3">
      <c r="A6" s="65" t="s">
        <v>307</v>
      </c>
      <c r="B6" s="65">
        <v>2000</v>
      </c>
      <c r="C6" s="65">
        <v>2769.9353000000001</v>
      </c>
      <c r="E6" s="65" t="s">
        <v>317</v>
      </c>
      <c r="F6" s="65">
        <v>55</v>
      </c>
      <c r="G6" s="65">
        <v>15</v>
      </c>
      <c r="H6" s="65">
        <v>7</v>
      </c>
      <c r="J6" s="65" t="s">
        <v>317</v>
      </c>
      <c r="K6" s="65">
        <v>0.1</v>
      </c>
      <c r="L6" s="65">
        <v>4</v>
      </c>
      <c r="N6" s="65" t="s">
        <v>318</v>
      </c>
      <c r="O6" s="65">
        <v>45</v>
      </c>
      <c r="P6" s="65">
        <v>55</v>
      </c>
      <c r="Q6" s="65">
        <v>0</v>
      </c>
      <c r="R6" s="65">
        <v>0</v>
      </c>
      <c r="S6" s="65">
        <v>104.35227999999999</v>
      </c>
      <c r="U6" s="65" t="s">
        <v>319</v>
      </c>
      <c r="V6" s="65">
        <v>0</v>
      </c>
      <c r="W6" s="65">
        <v>0</v>
      </c>
      <c r="X6" s="65">
        <v>25</v>
      </c>
      <c r="Y6" s="65">
        <v>0</v>
      </c>
      <c r="Z6" s="65">
        <v>34.06465</v>
      </c>
    </row>
    <row r="7" spans="1:27" x14ac:dyDescent="0.3">
      <c r="E7" s="65" t="s">
        <v>320</v>
      </c>
      <c r="F7" s="65">
        <v>65</v>
      </c>
      <c r="G7" s="65">
        <v>30</v>
      </c>
      <c r="H7" s="65">
        <v>20</v>
      </c>
      <c r="J7" s="65" t="s">
        <v>320</v>
      </c>
      <c r="K7" s="65">
        <v>1</v>
      </c>
      <c r="L7" s="65">
        <v>10</v>
      </c>
    </row>
    <row r="8" spans="1:27" x14ac:dyDescent="0.3">
      <c r="E8" s="65" t="s">
        <v>321</v>
      </c>
      <c r="F8" s="65">
        <v>69.23</v>
      </c>
      <c r="G8" s="65">
        <v>13.116</v>
      </c>
      <c r="H8" s="65">
        <v>17.654</v>
      </c>
      <c r="J8" s="65" t="s">
        <v>321</v>
      </c>
      <c r="K8" s="65">
        <v>6.6159999999999997</v>
      </c>
      <c r="L8" s="65">
        <v>14.32</v>
      </c>
    </row>
    <row r="13" spans="1:27" x14ac:dyDescent="0.3">
      <c r="A13" s="70" t="s">
        <v>322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284</v>
      </c>
      <c r="B14" s="69"/>
      <c r="C14" s="69"/>
      <c r="D14" s="69"/>
      <c r="E14" s="69"/>
      <c r="F14" s="69"/>
      <c r="H14" s="69" t="s">
        <v>323</v>
      </c>
      <c r="I14" s="69"/>
      <c r="J14" s="69"/>
      <c r="K14" s="69"/>
      <c r="L14" s="69"/>
      <c r="M14" s="69"/>
      <c r="O14" s="69" t="s">
        <v>324</v>
      </c>
      <c r="P14" s="69"/>
      <c r="Q14" s="69"/>
      <c r="R14" s="69"/>
      <c r="S14" s="69"/>
      <c r="T14" s="69"/>
      <c r="V14" s="69" t="s">
        <v>285</v>
      </c>
      <c r="W14" s="69"/>
      <c r="X14" s="69"/>
      <c r="Y14" s="69"/>
      <c r="Z14" s="69"/>
      <c r="AA14" s="69"/>
    </row>
    <row r="15" spans="1:27" x14ac:dyDescent="0.3">
      <c r="A15" s="65"/>
      <c r="B15" s="65" t="s">
        <v>314</v>
      </c>
      <c r="C15" s="65" t="s">
        <v>315</v>
      </c>
      <c r="D15" s="65" t="s">
        <v>282</v>
      </c>
      <c r="E15" s="65" t="s">
        <v>316</v>
      </c>
      <c r="F15" s="65" t="s">
        <v>311</v>
      </c>
      <c r="H15" s="65"/>
      <c r="I15" s="65" t="s">
        <v>314</v>
      </c>
      <c r="J15" s="65" t="s">
        <v>315</v>
      </c>
      <c r="K15" s="65" t="s">
        <v>282</v>
      </c>
      <c r="L15" s="65" t="s">
        <v>316</v>
      </c>
      <c r="M15" s="65" t="s">
        <v>311</v>
      </c>
      <c r="O15" s="65"/>
      <c r="P15" s="65" t="s">
        <v>314</v>
      </c>
      <c r="Q15" s="65" t="s">
        <v>315</v>
      </c>
      <c r="R15" s="65" t="s">
        <v>282</v>
      </c>
      <c r="S15" s="65" t="s">
        <v>316</v>
      </c>
      <c r="T15" s="65" t="s">
        <v>311</v>
      </c>
      <c r="V15" s="65"/>
      <c r="W15" s="65" t="s">
        <v>314</v>
      </c>
      <c r="X15" s="65" t="s">
        <v>315</v>
      </c>
      <c r="Y15" s="65" t="s">
        <v>282</v>
      </c>
      <c r="Z15" s="65" t="s">
        <v>316</v>
      </c>
      <c r="AA15" s="65" t="s">
        <v>311</v>
      </c>
    </row>
    <row r="16" spans="1:27" x14ac:dyDescent="0.3">
      <c r="A16" s="65" t="s">
        <v>325</v>
      </c>
      <c r="B16" s="65">
        <v>500</v>
      </c>
      <c r="C16" s="65">
        <v>700</v>
      </c>
      <c r="D16" s="65">
        <v>0</v>
      </c>
      <c r="E16" s="65">
        <v>3000</v>
      </c>
      <c r="F16" s="65">
        <v>671.53700000000003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29.27159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3.9421887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250.08546000000001</v>
      </c>
    </row>
    <row r="23" spans="1:62" x14ac:dyDescent="0.3">
      <c r="A23" s="70" t="s">
        <v>294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326</v>
      </c>
      <c r="B24" s="69"/>
      <c r="C24" s="69"/>
      <c r="D24" s="69"/>
      <c r="E24" s="69"/>
      <c r="F24" s="69"/>
      <c r="H24" s="69" t="s">
        <v>295</v>
      </c>
      <c r="I24" s="69"/>
      <c r="J24" s="69"/>
      <c r="K24" s="69"/>
      <c r="L24" s="69"/>
      <c r="M24" s="69"/>
      <c r="O24" s="69" t="s">
        <v>296</v>
      </c>
      <c r="P24" s="69"/>
      <c r="Q24" s="69"/>
      <c r="R24" s="69"/>
      <c r="S24" s="69"/>
      <c r="T24" s="69"/>
      <c r="V24" s="69" t="s">
        <v>297</v>
      </c>
      <c r="W24" s="69"/>
      <c r="X24" s="69"/>
      <c r="Y24" s="69"/>
      <c r="Z24" s="69"/>
      <c r="AA24" s="69"/>
      <c r="AC24" s="69" t="s">
        <v>298</v>
      </c>
      <c r="AD24" s="69"/>
      <c r="AE24" s="69"/>
      <c r="AF24" s="69"/>
      <c r="AG24" s="69"/>
      <c r="AH24" s="69"/>
      <c r="AJ24" s="69" t="s">
        <v>276</v>
      </c>
      <c r="AK24" s="69"/>
      <c r="AL24" s="69"/>
      <c r="AM24" s="69"/>
      <c r="AN24" s="69"/>
      <c r="AO24" s="69"/>
      <c r="AQ24" s="69" t="s">
        <v>327</v>
      </c>
      <c r="AR24" s="69"/>
      <c r="AS24" s="69"/>
      <c r="AT24" s="69"/>
      <c r="AU24" s="69"/>
      <c r="AV24" s="69"/>
      <c r="AX24" s="69" t="s">
        <v>299</v>
      </c>
      <c r="AY24" s="69"/>
      <c r="AZ24" s="69"/>
      <c r="BA24" s="69"/>
      <c r="BB24" s="69"/>
      <c r="BC24" s="69"/>
      <c r="BE24" s="69" t="s">
        <v>328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314</v>
      </c>
      <c r="C25" s="65" t="s">
        <v>315</v>
      </c>
      <c r="D25" s="65" t="s">
        <v>282</v>
      </c>
      <c r="E25" s="65" t="s">
        <v>316</v>
      </c>
      <c r="F25" s="65" t="s">
        <v>311</v>
      </c>
      <c r="H25" s="65"/>
      <c r="I25" s="65" t="s">
        <v>314</v>
      </c>
      <c r="J25" s="65" t="s">
        <v>315</v>
      </c>
      <c r="K25" s="65" t="s">
        <v>282</v>
      </c>
      <c r="L25" s="65" t="s">
        <v>316</v>
      </c>
      <c r="M25" s="65" t="s">
        <v>311</v>
      </c>
      <c r="O25" s="65"/>
      <c r="P25" s="65" t="s">
        <v>314</v>
      </c>
      <c r="Q25" s="65" t="s">
        <v>315</v>
      </c>
      <c r="R25" s="65" t="s">
        <v>282</v>
      </c>
      <c r="S25" s="65" t="s">
        <v>316</v>
      </c>
      <c r="T25" s="65" t="s">
        <v>311</v>
      </c>
      <c r="V25" s="65"/>
      <c r="W25" s="65" t="s">
        <v>314</v>
      </c>
      <c r="X25" s="65" t="s">
        <v>315</v>
      </c>
      <c r="Y25" s="65" t="s">
        <v>282</v>
      </c>
      <c r="Z25" s="65" t="s">
        <v>316</v>
      </c>
      <c r="AA25" s="65" t="s">
        <v>311</v>
      </c>
      <c r="AC25" s="65"/>
      <c r="AD25" s="65" t="s">
        <v>314</v>
      </c>
      <c r="AE25" s="65" t="s">
        <v>315</v>
      </c>
      <c r="AF25" s="65" t="s">
        <v>282</v>
      </c>
      <c r="AG25" s="65" t="s">
        <v>316</v>
      </c>
      <c r="AH25" s="65" t="s">
        <v>311</v>
      </c>
      <c r="AJ25" s="65"/>
      <c r="AK25" s="65" t="s">
        <v>314</v>
      </c>
      <c r="AL25" s="65" t="s">
        <v>315</v>
      </c>
      <c r="AM25" s="65" t="s">
        <v>282</v>
      </c>
      <c r="AN25" s="65" t="s">
        <v>316</v>
      </c>
      <c r="AO25" s="65" t="s">
        <v>311</v>
      </c>
      <c r="AQ25" s="65"/>
      <c r="AR25" s="65" t="s">
        <v>314</v>
      </c>
      <c r="AS25" s="65" t="s">
        <v>315</v>
      </c>
      <c r="AT25" s="65" t="s">
        <v>282</v>
      </c>
      <c r="AU25" s="65" t="s">
        <v>316</v>
      </c>
      <c r="AV25" s="65" t="s">
        <v>311</v>
      </c>
      <c r="AX25" s="65"/>
      <c r="AY25" s="65" t="s">
        <v>314</v>
      </c>
      <c r="AZ25" s="65" t="s">
        <v>315</v>
      </c>
      <c r="BA25" s="65" t="s">
        <v>282</v>
      </c>
      <c r="BB25" s="65" t="s">
        <v>316</v>
      </c>
      <c r="BC25" s="65" t="s">
        <v>311</v>
      </c>
      <c r="BE25" s="65"/>
      <c r="BF25" s="65" t="s">
        <v>314</v>
      </c>
      <c r="BG25" s="65" t="s">
        <v>315</v>
      </c>
      <c r="BH25" s="65" t="s">
        <v>282</v>
      </c>
      <c r="BI25" s="65" t="s">
        <v>316</v>
      </c>
      <c r="BJ25" s="65" t="s">
        <v>311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84.181269999999998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2.5416626999999998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1.8885003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20.432497000000001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2.6701640000000002</v>
      </c>
      <c r="AJ26" s="65" t="s">
        <v>329</v>
      </c>
      <c r="AK26" s="65">
        <v>320</v>
      </c>
      <c r="AL26" s="65">
        <v>400</v>
      </c>
      <c r="AM26" s="65">
        <v>0</v>
      </c>
      <c r="AN26" s="65">
        <v>1000</v>
      </c>
      <c r="AO26" s="65">
        <v>726.61566000000005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9.9102829999999997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3.5405242000000001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1.1963961999999999</v>
      </c>
    </row>
    <row r="33" spans="1:68" x14ac:dyDescent="0.3">
      <c r="A33" s="70" t="s">
        <v>330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331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332</v>
      </c>
      <c r="W34" s="69"/>
      <c r="X34" s="69"/>
      <c r="Y34" s="69"/>
      <c r="Z34" s="69"/>
      <c r="AA34" s="69"/>
      <c r="AC34" s="69" t="s">
        <v>333</v>
      </c>
      <c r="AD34" s="69"/>
      <c r="AE34" s="69"/>
      <c r="AF34" s="69"/>
      <c r="AG34" s="69"/>
      <c r="AH34" s="69"/>
      <c r="AJ34" s="69" t="s">
        <v>288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314</v>
      </c>
      <c r="C35" s="65" t="s">
        <v>315</v>
      </c>
      <c r="D35" s="65" t="s">
        <v>282</v>
      </c>
      <c r="E35" s="65" t="s">
        <v>316</v>
      </c>
      <c r="F35" s="65" t="s">
        <v>311</v>
      </c>
      <c r="H35" s="65"/>
      <c r="I35" s="65" t="s">
        <v>314</v>
      </c>
      <c r="J35" s="65" t="s">
        <v>315</v>
      </c>
      <c r="K35" s="65" t="s">
        <v>282</v>
      </c>
      <c r="L35" s="65" t="s">
        <v>316</v>
      </c>
      <c r="M35" s="65" t="s">
        <v>311</v>
      </c>
      <c r="O35" s="65"/>
      <c r="P35" s="65" t="s">
        <v>314</v>
      </c>
      <c r="Q35" s="65" t="s">
        <v>315</v>
      </c>
      <c r="R35" s="65" t="s">
        <v>282</v>
      </c>
      <c r="S35" s="65" t="s">
        <v>316</v>
      </c>
      <c r="T35" s="65" t="s">
        <v>311</v>
      </c>
      <c r="V35" s="65"/>
      <c r="W35" s="65" t="s">
        <v>314</v>
      </c>
      <c r="X35" s="65" t="s">
        <v>315</v>
      </c>
      <c r="Y35" s="65" t="s">
        <v>282</v>
      </c>
      <c r="Z35" s="65" t="s">
        <v>316</v>
      </c>
      <c r="AA35" s="65" t="s">
        <v>311</v>
      </c>
      <c r="AC35" s="65"/>
      <c r="AD35" s="65" t="s">
        <v>314</v>
      </c>
      <c r="AE35" s="65" t="s">
        <v>315</v>
      </c>
      <c r="AF35" s="65" t="s">
        <v>282</v>
      </c>
      <c r="AG35" s="65" t="s">
        <v>316</v>
      </c>
      <c r="AH35" s="65" t="s">
        <v>311</v>
      </c>
      <c r="AJ35" s="65"/>
      <c r="AK35" s="65" t="s">
        <v>314</v>
      </c>
      <c r="AL35" s="65" t="s">
        <v>315</v>
      </c>
      <c r="AM35" s="65" t="s">
        <v>282</v>
      </c>
      <c r="AN35" s="65" t="s">
        <v>316</v>
      </c>
      <c r="AO35" s="65" t="s">
        <v>311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574.77435000000003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1612.9095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7174.1450000000004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3549.5241999999998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85.359763999999998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138.45240000000001</v>
      </c>
    </row>
    <row r="43" spans="1:68" x14ac:dyDescent="0.3">
      <c r="A43" s="70" t="s">
        <v>289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334</v>
      </c>
      <c r="B44" s="69"/>
      <c r="C44" s="69"/>
      <c r="D44" s="69"/>
      <c r="E44" s="69"/>
      <c r="F44" s="69"/>
      <c r="H44" s="69" t="s">
        <v>335</v>
      </c>
      <c r="I44" s="69"/>
      <c r="J44" s="69"/>
      <c r="K44" s="69"/>
      <c r="L44" s="69"/>
      <c r="M44" s="69"/>
      <c r="O44" s="69" t="s">
        <v>290</v>
      </c>
      <c r="P44" s="69"/>
      <c r="Q44" s="69"/>
      <c r="R44" s="69"/>
      <c r="S44" s="69"/>
      <c r="T44" s="69"/>
      <c r="V44" s="69" t="s">
        <v>277</v>
      </c>
      <c r="W44" s="69"/>
      <c r="X44" s="69"/>
      <c r="Y44" s="69"/>
      <c r="Z44" s="69"/>
      <c r="AA44" s="69"/>
      <c r="AC44" s="69" t="s">
        <v>300</v>
      </c>
      <c r="AD44" s="69"/>
      <c r="AE44" s="69"/>
      <c r="AF44" s="69"/>
      <c r="AG44" s="69"/>
      <c r="AH44" s="69"/>
      <c r="AJ44" s="69" t="s">
        <v>283</v>
      </c>
      <c r="AK44" s="69"/>
      <c r="AL44" s="69"/>
      <c r="AM44" s="69"/>
      <c r="AN44" s="69"/>
      <c r="AO44" s="69"/>
      <c r="AQ44" s="69" t="s">
        <v>301</v>
      </c>
      <c r="AR44" s="69"/>
      <c r="AS44" s="69"/>
      <c r="AT44" s="69"/>
      <c r="AU44" s="69"/>
      <c r="AV44" s="69"/>
      <c r="AX44" s="69" t="s">
        <v>291</v>
      </c>
      <c r="AY44" s="69"/>
      <c r="AZ44" s="69"/>
      <c r="BA44" s="69"/>
      <c r="BB44" s="69"/>
      <c r="BC44" s="69"/>
      <c r="BE44" s="69" t="s">
        <v>292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314</v>
      </c>
      <c r="C45" s="65" t="s">
        <v>315</v>
      </c>
      <c r="D45" s="65" t="s">
        <v>282</v>
      </c>
      <c r="E45" s="65" t="s">
        <v>316</v>
      </c>
      <c r="F45" s="65" t="s">
        <v>311</v>
      </c>
      <c r="H45" s="65"/>
      <c r="I45" s="65" t="s">
        <v>314</v>
      </c>
      <c r="J45" s="65" t="s">
        <v>315</v>
      </c>
      <c r="K45" s="65" t="s">
        <v>282</v>
      </c>
      <c r="L45" s="65" t="s">
        <v>316</v>
      </c>
      <c r="M45" s="65" t="s">
        <v>311</v>
      </c>
      <c r="O45" s="65"/>
      <c r="P45" s="65" t="s">
        <v>314</v>
      </c>
      <c r="Q45" s="65" t="s">
        <v>315</v>
      </c>
      <c r="R45" s="65" t="s">
        <v>282</v>
      </c>
      <c r="S45" s="65" t="s">
        <v>316</v>
      </c>
      <c r="T45" s="65" t="s">
        <v>311</v>
      </c>
      <c r="V45" s="65"/>
      <c r="W45" s="65" t="s">
        <v>314</v>
      </c>
      <c r="X45" s="65" t="s">
        <v>315</v>
      </c>
      <c r="Y45" s="65" t="s">
        <v>282</v>
      </c>
      <c r="Z45" s="65" t="s">
        <v>316</v>
      </c>
      <c r="AA45" s="65" t="s">
        <v>311</v>
      </c>
      <c r="AC45" s="65"/>
      <c r="AD45" s="65" t="s">
        <v>314</v>
      </c>
      <c r="AE45" s="65" t="s">
        <v>315</v>
      </c>
      <c r="AF45" s="65" t="s">
        <v>282</v>
      </c>
      <c r="AG45" s="65" t="s">
        <v>316</v>
      </c>
      <c r="AH45" s="65" t="s">
        <v>311</v>
      </c>
      <c r="AJ45" s="65"/>
      <c r="AK45" s="65" t="s">
        <v>314</v>
      </c>
      <c r="AL45" s="65" t="s">
        <v>315</v>
      </c>
      <c r="AM45" s="65" t="s">
        <v>282</v>
      </c>
      <c r="AN45" s="65" t="s">
        <v>316</v>
      </c>
      <c r="AO45" s="65" t="s">
        <v>311</v>
      </c>
      <c r="AQ45" s="65"/>
      <c r="AR45" s="65" t="s">
        <v>314</v>
      </c>
      <c r="AS45" s="65" t="s">
        <v>315</v>
      </c>
      <c r="AT45" s="65" t="s">
        <v>282</v>
      </c>
      <c r="AU45" s="65" t="s">
        <v>316</v>
      </c>
      <c r="AV45" s="65" t="s">
        <v>311</v>
      </c>
      <c r="AX45" s="65"/>
      <c r="AY45" s="65" t="s">
        <v>314</v>
      </c>
      <c r="AZ45" s="65" t="s">
        <v>315</v>
      </c>
      <c r="BA45" s="65" t="s">
        <v>282</v>
      </c>
      <c r="BB45" s="65" t="s">
        <v>316</v>
      </c>
      <c r="BC45" s="65" t="s">
        <v>311</v>
      </c>
      <c r="BE45" s="65"/>
      <c r="BF45" s="65" t="s">
        <v>314</v>
      </c>
      <c r="BG45" s="65" t="s">
        <v>315</v>
      </c>
      <c r="BH45" s="65" t="s">
        <v>282</v>
      </c>
      <c r="BI45" s="65" t="s">
        <v>316</v>
      </c>
      <c r="BJ45" s="65" t="s">
        <v>311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20.485316999999998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16.632542000000001</v>
      </c>
      <c r="O46" s="65" t="s">
        <v>278</v>
      </c>
      <c r="P46" s="65">
        <v>600</v>
      </c>
      <c r="Q46" s="65">
        <v>800</v>
      </c>
      <c r="R46" s="65">
        <v>0</v>
      </c>
      <c r="S46" s="65">
        <v>10000</v>
      </c>
      <c r="T46" s="65">
        <v>826.66579999999999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1.5956123999999999E-2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3.9846393999999998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64.57311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108.95711</v>
      </c>
      <c r="AX46" s="65" t="s">
        <v>293</v>
      </c>
      <c r="AY46" s="65"/>
      <c r="AZ46" s="65"/>
      <c r="BA46" s="65"/>
      <c r="BB46" s="65"/>
      <c r="BC46" s="65"/>
      <c r="BE46" s="65" t="s">
        <v>302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8" sqref="G1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336</v>
      </c>
      <c r="B2" s="61" t="s">
        <v>337</v>
      </c>
      <c r="C2" s="61" t="s">
        <v>338</v>
      </c>
      <c r="D2" s="61">
        <v>66</v>
      </c>
      <c r="E2" s="61">
        <v>2769.9353000000001</v>
      </c>
      <c r="F2" s="61">
        <v>409.20456000000001</v>
      </c>
      <c r="G2" s="61">
        <v>77.525634999999994</v>
      </c>
      <c r="H2" s="61">
        <v>45.344943999999998</v>
      </c>
      <c r="I2" s="61">
        <v>32.180689999999998</v>
      </c>
      <c r="J2" s="61">
        <v>104.35227999999999</v>
      </c>
      <c r="K2" s="61">
        <v>57.125084000000001</v>
      </c>
      <c r="L2" s="61">
        <v>47.227200000000003</v>
      </c>
      <c r="M2" s="61">
        <v>34.06465</v>
      </c>
      <c r="N2" s="61">
        <v>4.658563</v>
      </c>
      <c r="O2" s="61">
        <v>18.915444999999998</v>
      </c>
      <c r="P2" s="61">
        <v>897.80820000000006</v>
      </c>
      <c r="Q2" s="61">
        <v>32.331688</v>
      </c>
      <c r="R2" s="61">
        <v>671.53700000000003</v>
      </c>
      <c r="S2" s="61">
        <v>125.54846000000001</v>
      </c>
      <c r="T2" s="61">
        <v>6551.8622999999998</v>
      </c>
      <c r="U2" s="61">
        <v>3.9421887</v>
      </c>
      <c r="V2" s="61">
        <v>29.27159</v>
      </c>
      <c r="W2" s="61">
        <v>250.08546000000001</v>
      </c>
      <c r="X2" s="61">
        <v>84.181269999999998</v>
      </c>
      <c r="Y2" s="61">
        <v>2.5416626999999998</v>
      </c>
      <c r="Z2" s="61">
        <v>1.8885003</v>
      </c>
      <c r="AA2" s="61">
        <v>20.432497000000001</v>
      </c>
      <c r="AB2" s="61">
        <v>2.6701640000000002</v>
      </c>
      <c r="AC2" s="61">
        <v>726.61566000000005</v>
      </c>
      <c r="AD2" s="61">
        <v>9.9102829999999997</v>
      </c>
      <c r="AE2" s="61">
        <v>3.5405242000000001</v>
      </c>
      <c r="AF2" s="61">
        <v>1.1963961999999999</v>
      </c>
      <c r="AG2" s="61">
        <v>574.77435000000003</v>
      </c>
      <c r="AH2" s="61">
        <v>364.94387999999998</v>
      </c>
      <c r="AI2" s="61">
        <v>209.83046999999999</v>
      </c>
      <c r="AJ2" s="61">
        <v>1612.9095</v>
      </c>
      <c r="AK2" s="61">
        <v>7174.1450000000004</v>
      </c>
      <c r="AL2" s="61">
        <v>85.359763999999998</v>
      </c>
      <c r="AM2" s="61">
        <v>3549.5241999999998</v>
      </c>
      <c r="AN2" s="61">
        <v>138.45240000000001</v>
      </c>
      <c r="AO2" s="61">
        <v>20.485316999999998</v>
      </c>
      <c r="AP2" s="61">
        <v>14.974586499999999</v>
      </c>
      <c r="AQ2" s="61">
        <v>5.5107302999999996</v>
      </c>
      <c r="AR2" s="61">
        <v>16.632542000000001</v>
      </c>
      <c r="AS2" s="61">
        <v>826.66579999999999</v>
      </c>
      <c r="AT2" s="61">
        <v>1.5956123999999999E-2</v>
      </c>
      <c r="AU2" s="61">
        <v>3.9846393999999998</v>
      </c>
      <c r="AV2" s="61">
        <v>64.57311</v>
      </c>
      <c r="AW2" s="61">
        <v>108.95711</v>
      </c>
      <c r="AX2" s="61">
        <v>8.5208909999999999E-2</v>
      </c>
      <c r="AY2" s="61">
        <v>2.5251708000000002</v>
      </c>
      <c r="AZ2" s="61">
        <v>490.91809999999998</v>
      </c>
      <c r="BA2" s="61">
        <v>68.475409999999997</v>
      </c>
      <c r="BB2" s="61">
        <v>20.101004</v>
      </c>
      <c r="BC2" s="61">
        <v>24.924301</v>
      </c>
      <c r="BD2" s="61">
        <v>23.435829999999999</v>
      </c>
      <c r="BE2" s="61">
        <v>1.2226315999999999</v>
      </c>
      <c r="BF2" s="61">
        <v>8.5567869999999999</v>
      </c>
      <c r="BG2" s="61">
        <v>1.1518281E-3</v>
      </c>
      <c r="BH2" s="61">
        <v>3.1077844999999999E-3</v>
      </c>
      <c r="BI2" s="61">
        <v>9.8600965000000002E-3</v>
      </c>
      <c r="BJ2" s="61">
        <v>0.12800210000000001</v>
      </c>
      <c r="BK2" s="61">
        <v>8.8602166000000004E-5</v>
      </c>
      <c r="BL2" s="61">
        <v>0.83052367000000005</v>
      </c>
      <c r="BM2" s="61">
        <v>5.2348002999999999</v>
      </c>
      <c r="BN2" s="61">
        <v>1.358698</v>
      </c>
      <c r="BO2" s="61">
        <v>87.459114</v>
      </c>
      <c r="BP2" s="61">
        <v>14.607733</v>
      </c>
      <c r="BQ2" s="61">
        <v>30.827587000000001</v>
      </c>
      <c r="BR2" s="61">
        <v>124.21134000000001</v>
      </c>
      <c r="BS2" s="61">
        <v>42.304313999999998</v>
      </c>
      <c r="BT2" s="61">
        <v>16.912050000000001</v>
      </c>
      <c r="BU2" s="61">
        <v>0.16731794</v>
      </c>
      <c r="BV2" s="61">
        <v>3.7871624999999999E-2</v>
      </c>
      <c r="BW2" s="61">
        <v>1.2385682</v>
      </c>
      <c r="BX2" s="61">
        <v>1.6434892000000001</v>
      </c>
      <c r="BY2" s="61">
        <v>0.23258898</v>
      </c>
      <c r="BZ2" s="61">
        <v>1.5106932000000001E-3</v>
      </c>
      <c r="CA2" s="61">
        <v>1.4490228000000001</v>
      </c>
      <c r="CB2" s="61">
        <v>3.4404320000000002E-2</v>
      </c>
      <c r="CC2" s="61">
        <v>8.8017129999999999E-2</v>
      </c>
      <c r="CD2" s="61">
        <v>1.4028703</v>
      </c>
      <c r="CE2" s="61">
        <v>0.25499045999999997</v>
      </c>
      <c r="CF2" s="61">
        <v>9.6747026E-2</v>
      </c>
      <c r="CG2" s="61">
        <v>9.9000000000000005E-7</v>
      </c>
      <c r="CH2" s="61">
        <v>7.1999995000000003E-4</v>
      </c>
      <c r="CI2" s="61">
        <v>0</v>
      </c>
      <c r="CJ2" s="61">
        <v>3.3784993000000001</v>
      </c>
      <c r="CK2" s="61">
        <v>7.7672729999999995E-2</v>
      </c>
      <c r="CL2" s="61">
        <v>1.8111876</v>
      </c>
      <c r="CM2" s="61">
        <v>5.3947859999999999</v>
      </c>
      <c r="CN2" s="61">
        <v>3159.5360999999998</v>
      </c>
      <c r="CO2" s="61">
        <v>5687.48</v>
      </c>
      <c r="CP2" s="61">
        <v>3684.1019999999999</v>
      </c>
      <c r="CQ2" s="61">
        <v>1246.0977</v>
      </c>
      <c r="CR2" s="61">
        <v>643.41690000000006</v>
      </c>
      <c r="CS2" s="61">
        <v>507.40546000000001</v>
      </c>
      <c r="CT2" s="61">
        <v>3308.5972000000002</v>
      </c>
      <c r="CU2" s="61">
        <v>2066.1523000000002</v>
      </c>
      <c r="CV2" s="61">
        <v>1535.5963999999999</v>
      </c>
      <c r="CW2" s="61">
        <v>2399.6030000000001</v>
      </c>
      <c r="CX2" s="61">
        <v>634.84906000000001</v>
      </c>
      <c r="CY2" s="61">
        <v>3846.6282000000001</v>
      </c>
      <c r="CZ2" s="61">
        <v>2053.9395</v>
      </c>
      <c r="DA2" s="61">
        <v>5116.46</v>
      </c>
      <c r="DB2" s="61">
        <v>4488.2103999999999</v>
      </c>
      <c r="DC2" s="61">
        <v>7352.8680000000004</v>
      </c>
      <c r="DD2" s="61">
        <v>12687.328</v>
      </c>
      <c r="DE2" s="61">
        <v>2742.8993999999998</v>
      </c>
      <c r="DF2" s="61">
        <v>4999.3915999999999</v>
      </c>
      <c r="DG2" s="61">
        <v>2894.462</v>
      </c>
      <c r="DH2" s="61">
        <v>128.01061999999999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68.475409999999997</v>
      </c>
      <c r="B6">
        <f>BB2</f>
        <v>20.101004</v>
      </c>
      <c r="C6">
        <f>BC2</f>
        <v>24.924301</v>
      </c>
      <c r="D6">
        <f>BD2</f>
        <v>23.435829999999999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20158</v>
      </c>
      <c r="C2" s="56">
        <f ca="1">YEAR(TODAY())-YEAR(B2)+IF(TODAY()&gt;=DATE(YEAR(TODAY()),MONTH(B2),DAY(B2)),0,-1)</f>
        <v>66</v>
      </c>
      <c r="E2" s="52">
        <v>175</v>
      </c>
      <c r="F2" s="53" t="s">
        <v>275</v>
      </c>
      <c r="G2" s="52">
        <v>76.2</v>
      </c>
      <c r="H2" s="51" t="s">
        <v>40</v>
      </c>
      <c r="I2" s="72">
        <f>ROUND(G3/E3^2,1)</f>
        <v>24.9</v>
      </c>
    </row>
    <row r="3" spans="1:9" x14ac:dyDescent="0.3">
      <c r="E3" s="51">
        <f>E2/100</f>
        <v>1.75</v>
      </c>
      <c r="F3" s="51" t="s">
        <v>39</v>
      </c>
      <c r="G3" s="51">
        <f>G2</f>
        <v>76.2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44322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윤종국, ID : H1900705)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11일 14:48:57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46" sqref="Y4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44322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66</v>
      </c>
      <c r="G12" s="137"/>
      <c r="H12" s="137"/>
      <c r="I12" s="137"/>
      <c r="K12" s="128">
        <f>'개인정보 및 신체계측 입력'!E2</f>
        <v>175</v>
      </c>
      <c r="L12" s="129"/>
      <c r="M12" s="122">
        <f>'개인정보 및 신체계측 입력'!G2</f>
        <v>76.2</v>
      </c>
      <c r="N12" s="123"/>
      <c r="O12" s="118" t="s">
        <v>270</v>
      </c>
      <c r="P12" s="112"/>
      <c r="Q12" s="115">
        <f>'개인정보 및 신체계측 입력'!I2</f>
        <v>24.9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윤종국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69.23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13.116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17.654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14.3</v>
      </c>
      <c r="L72" s="36" t="s">
        <v>52</v>
      </c>
      <c r="M72" s="36">
        <f>ROUND('DRIs DATA'!K8,1)</f>
        <v>6.6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89.54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243.93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84.18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178.01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71.849999999999994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478.28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204.85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2021-08-11T07:32:36Z</dcterms:modified>
</cp:coreProperties>
</file>