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<sst xmlns="http://schemas.openxmlformats.org/spreadsheetml/2006/main" count="692" uniqueCount="361">
  <si>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</si>
  <si>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</si>
  <si>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</si>
  <si>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</si>
  <si>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</si>
  <si>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</si>
  <si>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</si>
  <si>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</si>
  <si>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</si>
  <si>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</si>
  <si>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</si>
  <si>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</si>
  <si>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</si>
  <si>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</si>
  <si>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</si>
  <si>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</si>
  <si>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</si>
  <si>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</si>
  <si>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</si>
  <si>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</si>
  <si>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</si>
  <si>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</si>
  <si>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</si>
  <si>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</si>
  <si>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</si>
  <si>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</si>
  <si>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</si>
  <si>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</si>
  <si>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</si>
  <si>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</si>
  <si>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</si>
  <si>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</si>
  <si>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</si>
  <si>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</si>
  <si>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</si>
  <si>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</si>
  <si>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</si>
  <si>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</si>
  <si>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</si>
  <si>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</si>
  <si>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</si>
  <si>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</si>
  <si>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</si>
  <si>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</si>
  <si>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</si>
  <si>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</si>
  <si>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</si>
  <si>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</si>
  <si>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</si>
  <si>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</si>
  <si>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</si>
  <si>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</si>
  <si>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</si>
  <si>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</si>
  <si>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</si>
  <si>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</si>
  <si>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</si>
  <si>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</si>
  <si>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</si>
  <si>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</si>
  <si>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</si>
  <si>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</si>
  <si>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</si>
  <si>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</si>
  <si>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</si>
  <si>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</si>
  <si>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</si>
  <si>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</si>
  <si>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</si>
  <si>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</si>
  <si>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</si>
  <si>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</si>
  <si>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</si>
  <si>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</si>
  <si>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</si>
  <si>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</si>
  <si>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</si>
  <si>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</si>
  <si>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</si>
  <si>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</si>
  <si>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</si>
  <si>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</si>
  <si>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</si>
  <si>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</si>
  <si>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</si>
  <si>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</si>
  <si>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</si>
  <si>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</si>
  <si>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</si>
  <si>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</si>
  <si>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</si>
  <si>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</si>
  <si>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</si>
  <si>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</si>
  <si>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</si>
  <si>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</si>
  <si>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</si>
  <si>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</si>
  <si>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</si>
  <si>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</si>
  <si>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</si>
  <si>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</si>
  <si>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</si>
  <si>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</si>
  <si>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</si>
  <si>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</si>
  <si>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</si>
  <si>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</si>
  <si>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</si>
  <si>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</si>
  <si>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</si>
  <si>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</si>
  <si>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</si>
  <si>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</si>
  <si>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</si>
  <si>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</si>
  <si>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</si>
  <si>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</si>
  <si>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</si>
  <si>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</si>
  <si>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</si>
  <si>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</si>
  <si>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</si>
  <si>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</si>
  <si>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</si>
  <si>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</si>
  <si>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</si>
  <si>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</si>
  <si>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</si>
  <si>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</si>
  <si>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</si>
  <si>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</si>
  <si>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</si>
  <si>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</si>
  <si>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</si>
  <si>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</si>
  <si>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</si>
  <si>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</si>
  <si>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</si>
  <si>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</si>
  <si>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</si>
  <si>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</si>
  <si>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</si>
  <si>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</si>
  <si>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</si>
  <si>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</si>
  <si>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</si>
  <si>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</si>
  <si>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</si>
  <si>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</si>
  <si>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</si>
  <si>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</si>
  <si>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</si>
  <si>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</si>
  <si>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</si>
  <si>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</si>
  <si>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</si>
  <si>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</si>
  <si>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</si>
  <si>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</si>
  <si>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</si>
  <si>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</si>
  <si>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</si>
  <si>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</si>
  <si>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</si>
  <si>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</si>
  <si>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</si>
  <si>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</si>
  <si>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</si>
  <si>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</si>
  <si>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</si>
  <si>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</si>
  <si>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</si>
  <si>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</si>
  <si>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</si>
  <si>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</si>
  <si>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</si>
  <si>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</si>
  <si>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</si>
  <si>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</si>
  <si>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</si>
  <si>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</si>
  <si>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</si>
  <si>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</si>
  <si>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</si>
  <si>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</si>
  <si>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</si>
  <si>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</si>
  <si>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</si>
  <si>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</si>
  <si>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</si>
  <si>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</si>
  <si>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</si>
  <si>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</si>
  <si>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</si>
  <si>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</si>
  <si>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</si>
  <si>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</si>
  <si>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</si>
  <si>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</si>
  <si>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</si>
  <si>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</si>
  <si>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</si>
  <si>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</si>
  <si>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</si>
  <si>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</si>
  <si>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</si>
  <si>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</si>
  <si>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</si>
  <si>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</si>
  <si>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</si>
  <si>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</si>
  <si>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</si>
  <si>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</si>
  <si>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</si>
  <si>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</si>
  <si>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</si>
  <si>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</si>
  <si>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</si>
  <si>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</si>
  <si>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</si>
  <si>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</si>
  <si>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</si>
  <si>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</si>
  <si>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</si>
  <si>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</si>
  <si>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</si>
  <si>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</si>
  <si>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</si>
  <si>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</si>
  <si>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</si>
  <si>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</si>
  <si>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</si>
  <si>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</si>
  <si>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</si>
  <si>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</si>
  <si>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</si>
  <si>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</si>
  <si>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</si>
  <si>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</si>
  <si>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</si>
  <si>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</si>
  <si>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</si>
  <si>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</si>
  <si>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</si>
  <si>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</si>
  <si>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</si>
  <si>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</si>
  <si>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</si>
  <si>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</si>
  <si>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</si>
  <si>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</si>
  <si>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</si>
  <si>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</si>
  <si>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</si>
  <si>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</si>
  <si>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</si>
  <si>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</si>
  <si>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</si>
  <si>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</si>
  <si>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</si>
  <si>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</si>
  <si>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</si>
  <si>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</si>
  <si>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</si>
  <si>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</si>
  <si>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</si>
  <si>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</si>
  <si>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</si>
  <si>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</si>
  <si>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</si>
  <si>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</si>
  <si>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</si>
  <si>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</si>
  <si>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</si>
  <si>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</si>
  <si>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엽산</t>
    <phoneticPr fontId="1" type="noConversion"/>
  </si>
  <si>
    <t>불소</t>
    <phoneticPr fontId="1" type="noConversion"/>
  </si>
  <si>
    <t>구리(ug/일)</t>
    <phoneticPr fontId="1" type="noConversion"/>
  </si>
  <si>
    <t>정보</t>
    <phoneticPr fontId="1" type="noConversion"/>
  </si>
  <si>
    <t>불포화지방산</t>
    <phoneticPr fontId="1" type="noConversion"/>
  </si>
  <si>
    <t>n-3불포화</t>
    <phoneticPr fontId="1" type="noConversion"/>
  </si>
  <si>
    <t>충분섭취량</t>
    <phoneticPr fontId="1" type="noConversion"/>
  </si>
  <si>
    <t>비타민A</t>
    <phoneticPr fontId="1" type="noConversion"/>
  </si>
  <si>
    <t>지방</t>
    <phoneticPr fontId="1" type="noConversion"/>
  </si>
  <si>
    <t>마그네슘</t>
    <phoneticPr fontId="1" type="noConversion"/>
  </si>
  <si>
    <t>구리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</si>
  <si>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</si>
  <si>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</si>
  <si>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</si>
  <si>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망간</t>
    <phoneticPr fontId="1" type="noConversion"/>
  </si>
  <si>
    <t>크롬(ug/일)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</si>
  <si>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</si>
  <si>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</si>
  <si>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</si>
  <si>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</si>
  <si>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</si>
  <si>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</si>
  <si>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</si>
  <si>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</si>
  <si>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</si>
  <si>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</si>
  <si>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</si>
  <si>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비타민C</t>
    <phoneticPr fontId="1" type="noConversion"/>
  </si>
  <si>
    <t>비타민B12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</si>
  <si>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</si>
  <si>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</si>
  <si>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</si>
  <si>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(설문지 : FFQ 95문항 설문지, 사용자 : 김정하, ID : H1900706)</t>
  </si>
  <si>
    <t>출력시각</t>
    <phoneticPr fontId="1" type="noConversion"/>
  </si>
  <si>
    <t>2021년 08월 11일 16:20:23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</si>
  <si>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</si>
  <si>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</si>
  <si>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</si>
  <si>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</si>
  <si>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</si>
  <si>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</si>
  <si>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</si>
  <si>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</si>
  <si>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</si>
  <si>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</si>
  <si>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에너지(kcal)</t>
    <phoneticPr fontId="1" type="noConversion"/>
  </si>
  <si>
    <t>적정비율(최대)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</si>
  <si>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</si>
  <si>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</si>
  <si>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</si>
  <si>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</si>
  <si>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평균필요량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</si>
  <si>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</si>
  <si>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</si>
  <si>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</si>
  <si>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</si>
  <si>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</si>
  <si>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</si>
  <si>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</si>
  <si>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권장섭취량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</si>
  <si>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</si>
  <si>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</si>
  <si>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</si>
  <si>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</si>
  <si>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</si>
  <si>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</si>
  <si>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</si>
  <si>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</si>
  <si>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</si>
  <si>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나트륨</t>
    <phoneticPr fontId="1" type="noConversion"/>
  </si>
  <si>
    <t>염소</t>
    <phoneticPr fontId="1" type="noConversion"/>
  </si>
  <si>
    <t>권장섭취량</t>
    <phoneticPr fontId="1" type="noConversion"/>
  </si>
  <si>
    <t>평균필요량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</si>
  <si>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</si>
  <si>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</si>
  <si>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</si>
  <si>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</si>
  <si>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</si>
  <si>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</si>
  <si>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</si>
  <si>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</si>
  <si>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</si>
  <si>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H1900706</t>
  </si>
  <si>
    <t>김정하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</si>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</sst>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32.090606999999999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41192"/>
        <c:axId val="574841976"/>
      </c:barChart>
      <c:catAx>
        <c:axId val="57484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41976"/>
        <c:crosses val="autoZero"/>
        <c:auto val="1"/>
        <c:lblAlgn val="ctr"/>
        <c:lblOffset val="100"/>
        <c:noMultiLvlLbl val="0"/>
      </c:catAx>
      <c:valAx>
        <c:axId val="57484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4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1.1619657000000001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56088"/>
        <c:axId val="574860008"/>
      </c:barChart>
      <c:catAx>
        <c:axId val="57485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60008"/>
        <c:crosses val="autoZero"/>
        <c:auto val="1"/>
        <c:lblAlgn val="ctr"/>
        <c:lblOffset val="100"/>
        <c:noMultiLvlLbl val="0"/>
      </c:catAx>
      <c:valAx>
        <c:axId val="57486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5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1.0886327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56480"/>
        <c:axId val="574856872"/>
      </c:barChart>
      <c:catAx>
        <c:axId val="57485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56872"/>
        <c:crosses val="autoZero"/>
        <c:auto val="1"/>
        <c:lblAlgn val="ctr"/>
        <c:lblOffset val="100"/>
        <c:noMultiLvlLbl val="0"/>
      </c:catAx>
      <c:valAx>
        <c:axId val="57485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5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510.88173999999998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57264"/>
        <c:axId val="574861968"/>
      </c:barChart>
      <c:catAx>
        <c:axId val="57485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61968"/>
        <c:crosses val="autoZero"/>
        <c:auto val="1"/>
        <c:lblAlgn val="ctr"/>
        <c:lblOffset val="100"/>
        <c:noMultiLvlLbl val="0"/>
      </c:catAx>
      <c:valAx>
        <c:axId val="57486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5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1465.5742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63144"/>
        <c:axId val="574863536"/>
      </c:barChart>
      <c:catAx>
        <c:axId val="57486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63536"/>
        <c:crosses val="autoZero"/>
        <c:auto val="1"/>
        <c:lblAlgn val="ctr"/>
        <c:lblOffset val="100"/>
        <c:noMultiLvlLbl val="0"/>
      </c:catAx>
      <c:valAx>
        <c:axId val="5748635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6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32.068300000000001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64320"/>
        <c:axId val="574866672"/>
      </c:barChart>
      <c:catAx>
        <c:axId val="57486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66672"/>
        <c:crosses val="autoZero"/>
        <c:auto val="1"/>
        <c:lblAlgn val="ctr"/>
        <c:lblOffset val="100"/>
        <c:noMultiLvlLbl val="0"/>
      </c:catAx>
      <c:valAx>
        <c:axId val="57486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49.723506999999998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68632"/>
        <c:axId val="574871768"/>
      </c:barChart>
      <c:catAx>
        <c:axId val="57486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71768"/>
        <c:crosses val="autoZero"/>
        <c:auto val="1"/>
        <c:lblAlgn val="ctr"/>
        <c:lblOffset val="100"/>
        <c:noMultiLvlLbl val="0"/>
      </c:catAx>
      <c:valAx>
        <c:axId val="57487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6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4.6940603000000003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65888"/>
        <c:axId val="574869024"/>
      </c:barChart>
      <c:catAx>
        <c:axId val="57486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69024"/>
        <c:crosses val="autoZero"/>
        <c:auto val="1"/>
        <c:lblAlgn val="ctr"/>
        <c:lblOffset val="100"/>
        <c:noMultiLvlLbl val="0"/>
      </c:catAx>
      <c:valAx>
        <c:axId val="57486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293.34417999999999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70200"/>
        <c:axId val="574870592"/>
      </c:barChart>
      <c:catAx>
        <c:axId val="57487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70592"/>
        <c:crosses val="autoZero"/>
        <c:auto val="1"/>
        <c:lblAlgn val="ctr"/>
        <c:lblOffset val="100"/>
        <c:noMultiLvlLbl val="0"/>
      </c:catAx>
      <c:valAx>
        <c:axId val="574870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7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3.8815556999999999E-3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71376"/>
        <c:axId val="574866280"/>
      </c:barChart>
      <c:catAx>
        <c:axId val="57487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66280"/>
        <c:crosses val="autoZero"/>
        <c:auto val="1"/>
        <c:lblAlgn val="ctr"/>
        <c:lblOffset val="100"/>
        <c:noMultiLvlLbl val="0"/>
      </c:catAx>
      <c:valAx>
        <c:axId val="57486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7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1.3307201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67848"/>
        <c:axId val="574868240"/>
      </c:barChart>
      <c:catAx>
        <c:axId val="57486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68240"/>
        <c:crosses val="autoZero"/>
        <c:auto val="1"/>
        <c:lblAlgn val="ctr"/>
        <c:lblOffset val="100"/>
        <c:noMultiLvlLbl val="0"/>
      </c:catAx>
      <c:valAx>
        <c:axId val="574868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6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12.200293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43152"/>
        <c:axId val="574843544"/>
      </c:barChart>
      <c:catAx>
        <c:axId val="57484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43544"/>
        <c:crosses val="autoZero"/>
        <c:auto val="1"/>
        <c:lblAlgn val="ctr"/>
        <c:lblOffset val="100"/>
        <c:noMultiLvlLbl val="0"/>
      </c:catAx>
      <c:valAx>
        <c:axId val="574843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4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69.636099999999999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67456"/>
        <c:axId val="565869936"/>
      </c:barChart>
      <c:catAx>
        <c:axId val="57486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69936"/>
        <c:crosses val="autoZero"/>
        <c:auto val="1"/>
        <c:lblAlgn val="ctr"/>
        <c:lblOffset val="100"/>
        <c:noMultiLvlLbl val="0"/>
      </c:catAx>
      <c:valAx>
        <c:axId val="56586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6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37.942165000000003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70328"/>
        <c:axId val="565871504"/>
      </c:barChart>
      <c:catAx>
        <c:axId val="56587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71504"/>
        <c:crosses val="autoZero"/>
        <c:auto val="1"/>
        <c:lblAlgn val="ctr"/>
        <c:lblOffset val="100"/>
        <c:noMultiLvlLbl val="0"/>
      </c:catAx>
      <c:valAx>
        <c:axId val="56587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7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4.3639999999999999</c:v>
                </c:pt>
                <c:pt idx="1">
                  <c:v>17.38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873072"/>
        <c:axId val="565873464"/>
      </c:barChart>
      <c:catAx>
        <c:axId val="56587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73464"/>
        <c:crosses val="autoZero"/>
        <c:auto val="1"/>
        <c:lblAlgn val="ctr"/>
        <c:lblOffset val="100"/>
        <c:noMultiLvlLbl val="0"/>
      </c:catAx>
      <c:valAx>
        <c:axId val="56587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7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5.264551</c:v>
                </c:pt>
                <c:pt idx="1">
                  <c:v>6.7029833999999999</c:v>
                </c:pt>
                <c:pt idx="2">
                  <c:v>6.2989607000000003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209.90134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64840"/>
        <c:axId val="565865624"/>
      </c:barChart>
      <c:catAx>
        <c:axId val="5658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65624"/>
        <c:crosses val="autoZero"/>
        <c:auto val="1"/>
        <c:lblAlgn val="ctr"/>
        <c:lblOffset val="100"/>
        <c:noMultiLvlLbl val="0"/>
      </c:catAx>
      <c:valAx>
        <c:axId val="565865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9.0702060000000007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76208"/>
        <c:axId val="565877384"/>
      </c:barChart>
      <c:catAx>
        <c:axId val="5658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77384"/>
        <c:crosses val="autoZero"/>
        <c:auto val="1"/>
        <c:lblAlgn val="ctr"/>
        <c:lblOffset val="100"/>
        <c:noMultiLvlLbl val="0"/>
      </c:catAx>
      <c:valAx>
        <c:axId val="56587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74.265000000000001</c:v>
                </c:pt>
                <c:pt idx="1">
                  <c:v>11.313000000000001</c:v>
                </c:pt>
                <c:pt idx="2">
                  <c:v>14.422000000000001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3120040"/>
        <c:axId val="263120824"/>
      </c:barChart>
      <c:catAx>
        <c:axId val="26312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20824"/>
        <c:crosses val="autoZero"/>
        <c:auto val="1"/>
        <c:lblAlgn val="ctr"/>
        <c:lblOffset val="100"/>
        <c:noMultiLvlLbl val="0"/>
      </c:catAx>
      <c:valAx>
        <c:axId val="26312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2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1012.8232400000001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26312"/>
        <c:axId val="263118864"/>
      </c:barChart>
      <c:catAx>
        <c:axId val="26312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18864"/>
        <c:crosses val="autoZero"/>
        <c:auto val="1"/>
        <c:lblAlgn val="ctr"/>
        <c:lblOffset val="100"/>
        <c:noMultiLvlLbl val="0"/>
      </c:catAx>
      <c:valAx>
        <c:axId val="263118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2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58.539985999999999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22000"/>
        <c:axId val="263125528"/>
      </c:barChart>
      <c:catAx>
        <c:axId val="26312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25528"/>
        <c:crosses val="autoZero"/>
        <c:auto val="1"/>
        <c:lblAlgn val="ctr"/>
        <c:lblOffset val="100"/>
        <c:noMultiLvlLbl val="0"/>
      </c:catAx>
      <c:valAx>
        <c:axId val="263125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2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196.76111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19256"/>
        <c:axId val="263119648"/>
      </c:barChart>
      <c:catAx>
        <c:axId val="26311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19648"/>
        <c:crosses val="autoZero"/>
        <c:auto val="1"/>
        <c:lblAlgn val="ctr"/>
        <c:lblOffset val="100"/>
        <c:noMultiLvlLbl val="0"/>
      </c:catAx>
      <c:valAx>
        <c:axId val="26311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1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1.0613971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43936"/>
        <c:axId val="574844720"/>
      </c:barChart>
      <c:catAx>
        <c:axId val="57484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44720"/>
        <c:crosses val="autoZero"/>
        <c:auto val="1"/>
        <c:lblAlgn val="ctr"/>
        <c:lblOffset val="100"/>
        <c:noMultiLvlLbl val="0"/>
      </c:catAx>
      <c:valAx>
        <c:axId val="57484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4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2283.2808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23568"/>
        <c:axId val="560040248"/>
      </c:barChart>
      <c:catAx>
        <c:axId val="26312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40248"/>
        <c:crosses val="autoZero"/>
        <c:auto val="1"/>
        <c:lblAlgn val="ctr"/>
        <c:lblOffset val="100"/>
        <c:noMultiLvlLbl val="0"/>
      </c:catAx>
      <c:valAx>
        <c:axId val="56004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2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6.8863810000000001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46128"/>
        <c:axId val="560043776"/>
      </c:barChart>
      <c:catAx>
        <c:axId val="56004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43776"/>
        <c:crosses val="autoZero"/>
        <c:auto val="1"/>
        <c:lblAlgn val="ctr"/>
        <c:lblOffset val="100"/>
        <c:noMultiLvlLbl val="0"/>
      </c:catAx>
      <c:valAx>
        <c:axId val="56004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4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0.71189139999999995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42600"/>
        <c:axId val="560039072"/>
      </c:barChart>
      <c:catAx>
        <c:axId val="56004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39072"/>
        <c:crosses val="autoZero"/>
        <c:auto val="1"/>
        <c:lblAlgn val="ctr"/>
        <c:lblOffset val="100"/>
        <c:noMultiLvlLbl val="0"/>
      </c:catAx>
      <c:valAx>
        <c:axId val="56003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4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99.167079999999999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64712"/>
        <c:axId val="574861576"/>
      </c:barChart>
      <c:catAx>
        <c:axId val="57486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61576"/>
        <c:crosses val="autoZero"/>
        <c:auto val="1"/>
        <c:lblAlgn val="ctr"/>
        <c:lblOffset val="100"/>
        <c:noMultiLvlLbl val="0"/>
      </c:catAx>
      <c:valAx>
        <c:axId val="57486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6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0.68698420000000004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58832"/>
        <c:axId val="574858440"/>
      </c:barChart>
      <c:catAx>
        <c:axId val="57485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58440"/>
        <c:crosses val="autoZero"/>
        <c:auto val="1"/>
        <c:lblAlgn val="ctr"/>
        <c:lblOffset val="100"/>
        <c:noMultiLvlLbl val="0"/>
      </c:catAx>
      <c:valAx>
        <c:axId val="574858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5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6.8830030000000004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54128"/>
        <c:axId val="574860400"/>
      </c:barChart>
      <c:catAx>
        <c:axId val="57485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60400"/>
        <c:crosses val="autoZero"/>
        <c:auto val="1"/>
        <c:lblAlgn val="ctr"/>
        <c:lblOffset val="100"/>
        <c:noMultiLvlLbl val="0"/>
      </c:catAx>
      <c:valAx>
        <c:axId val="57486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5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0.71189139999999995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54912"/>
        <c:axId val="574865496"/>
      </c:barChart>
      <c:catAx>
        <c:axId val="57485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65496"/>
        <c:crosses val="autoZero"/>
        <c:auto val="1"/>
        <c:lblAlgn val="ctr"/>
        <c:lblOffset val="100"/>
        <c:noMultiLvlLbl val="0"/>
      </c:catAx>
      <c:valAx>
        <c:axId val="57486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220.20056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61184"/>
        <c:axId val="574857656"/>
      </c:barChart>
      <c:catAx>
        <c:axId val="57486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57656"/>
        <c:crosses val="autoZero"/>
        <c:auto val="1"/>
        <c:lblAlgn val="ctr"/>
        <c:lblOffset val="100"/>
        <c:noMultiLvlLbl val="0"/>
      </c:catAx>
      <c:valAx>
        <c:axId val="57485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3.390056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853344"/>
        <c:axId val="574855304"/>
      </c:barChart>
      <c:catAx>
        <c:axId val="57485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55304"/>
        <c:crosses val="autoZero"/>
        <c:auto val="1"/>
        <c:lblAlgn val="ctr"/>
        <c:lblOffset val="100"/>
        <c:noMultiLvlLbl val="0"/>
      </c:catAx>
      <c:valAx>
        <c:axId val="57485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85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김정하, ID : H1900706)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11일 16:20:23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2100</v>
      </c>
      <c r="C6" s="59">
        <f>'DRIs DATA 입력'!C6</f>
        <v>1012.8232400000001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32.090606999999999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12.200293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74.265000000000001</v>
      </c>
      <c r="G8" s="59">
        <f>'DRIs DATA 입력'!G8</f>
        <v>11.313000000000001</v>
      </c>
      <c r="H8" s="59">
        <f>'DRIs DATA 입력'!H8</f>
        <v>14.422000000000001</v>
      </c>
      <c r="I8" s="46"/>
      <c r="J8" s="59" t="s">
        <v>215</v>
      </c>
      <c r="K8" s="59">
        <f>'DRIs DATA 입력'!K8</f>
        <v>4.3639999999999999</v>
      </c>
      <c r="L8" s="59">
        <f>'DRIs DATA 입력'!L8</f>
        <v>17.38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209.90134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9.0702060000000007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1.0613971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99.167079999999999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58.539985999999999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0.88492870000000001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0.68698420000000004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6.8830030000000004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0.71189139999999995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220.20056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3.390056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1.1619657000000001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1.0886327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196.76111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510.88173999999998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2283.2808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1465.5742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32.068300000000001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49.723506999999998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6.8863810000000001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4.6940603000000003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293.34417999999999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3.8815556999999999E-3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1.3307201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69.636099999999999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37.942165000000003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5" sqref="K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279</v>
      </c>
      <c r="B1" s="61" t="s">
        <v>308</v>
      </c>
      <c r="G1" s="62" t="s">
        <v>309</v>
      </c>
      <c r="H1" s="61" t="s">
        <v>310</v>
      </c>
    </row>
    <row r="3" spans="1:27" x14ac:dyDescent="0.3">
      <c r="A3" s="68" t="s">
        <v>311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312</v>
      </c>
      <c r="B4" s="67"/>
      <c r="C4" s="67"/>
      <c r="E4" s="69" t="s">
        <v>313</v>
      </c>
      <c r="F4" s="70"/>
      <c r="G4" s="70"/>
      <c r="H4" s="71"/>
      <c r="J4" s="69" t="s">
        <v>280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292</v>
      </c>
      <c r="V4" s="67"/>
      <c r="W4" s="67"/>
      <c r="X4" s="67"/>
      <c r="Y4" s="67"/>
      <c r="Z4" s="67"/>
    </row>
    <row r="5" spans="1:27" x14ac:dyDescent="0.3">
      <c r="A5" s="65"/>
      <c r="B5" s="65" t="s">
        <v>314</v>
      </c>
      <c r="C5" s="65" t="s">
        <v>315</v>
      </c>
      <c r="E5" s="65"/>
      <c r="F5" s="65" t="s">
        <v>49</v>
      </c>
      <c r="G5" s="65" t="s">
        <v>284</v>
      </c>
      <c r="H5" s="65" t="s">
        <v>45</v>
      </c>
      <c r="J5" s="65"/>
      <c r="K5" s="65" t="s">
        <v>281</v>
      </c>
      <c r="L5" s="65" t="s">
        <v>294</v>
      </c>
      <c r="N5" s="65"/>
      <c r="O5" s="65" t="s">
        <v>316</v>
      </c>
      <c r="P5" s="65" t="s">
        <v>295</v>
      </c>
      <c r="Q5" s="65" t="s">
        <v>282</v>
      </c>
      <c r="R5" s="65" t="s">
        <v>317</v>
      </c>
      <c r="S5" s="65" t="s">
        <v>318</v>
      </c>
      <c r="U5" s="65"/>
      <c r="V5" s="65" t="s">
        <v>319</v>
      </c>
      <c r="W5" s="65" t="s">
        <v>295</v>
      </c>
      <c r="X5" s="65" t="s">
        <v>320</v>
      </c>
      <c r="Y5" s="65" t="s">
        <v>296</v>
      </c>
      <c r="Z5" s="65" t="s">
        <v>293</v>
      </c>
    </row>
    <row r="6" spans="1:27" x14ac:dyDescent="0.3">
      <c r="A6" s="65" t="s">
        <v>321</v>
      </c>
      <c r="B6" s="65">
        <v>2100</v>
      </c>
      <c r="C6" s="65">
        <v>1012.8232400000001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45</v>
      </c>
      <c r="P6" s="65">
        <v>55</v>
      </c>
      <c r="Q6" s="65">
        <v>0</v>
      </c>
      <c r="R6" s="65">
        <v>0</v>
      </c>
      <c r="S6" s="65">
        <v>32.090606999999999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12.200293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323</v>
      </c>
      <c r="K7" s="65">
        <v>1</v>
      </c>
      <c r="L7" s="65">
        <v>10</v>
      </c>
    </row>
    <row r="8" spans="1:27" x14ac:dyDescent="0.3">
      <c r="E8" s="65" t="s">
        <v>300</v>
      </c>
      <c r="F8" s="65">
        <v>74.265000000000001</v>
      </c>
      <c r="G8" s="65">
        <v>11.313000000000001</v>
      </c>
      <c r="H8" s="65">
        <v>14.422000000000001</v>
      </c>
      <c r="J8" s="65" t="s">
        <v>300</v>
      </c>
      <c r="K8" s="65">
        <v>4.3639999999999999</v>
      </c>
      <c r="L8" s="65">
        <v>17.38</v>
      </c>
    </row>
    <row r="13" spans="1:27" x14ac:dyDescent="0.3">
      <c r="A13" s="66" t="s">
        <v>324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283</v>
      </c>
      <c r="B14" s="67"/>
      <c r="C14" s="67"/>
      <c r="D14" s="67"/>
      <c r="E14" s="67"/>
      <c r="F14" s="67"/>
      <c r="H14" s="67" t="s">
        <v>325</v>
      </c>
      <c r="I14" s="67"/>
      <c r="J14" s="67"/>
      <c r="K14" s="67"/>
      <c r="L14" s="67"/>
      <c r="M14" s="67"/>
      <c r="O14" s="67" t="s">
        <v>301</v>
      </c>
      <c r="P14" s="67"/>
      <c r="Q14" s="67"/>
      <c r="R14" s="67"/>
      <c r="S14" s="67"/>
      <c r="T14" s="67"/>
      <c r="V14" s="67" t="s">
        <v>326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327</v>
      </c>
      <c r="C15" s="65" t="s">
        <v>295</v>
      </c>
      <c r="D15" s="65" t="s">
        <v>282</v>
      </c>
      <c r="E15" s="65" t="s">
        <v>296</v>
      </c>
      <c r="F15" s="65" t="s">
        <v>293</v>
      </c>
      <c r="H15" s="65"/>
      <c r="I15" s="65" t="s">
        <v>319</v>
      </c>
      <c r="J15" s="65" t="s">
        <v>295</v>
      </c>
      <c r="K15" s="65" t="s">
        <v>328</v>
      </c>
      <c r="L15" s="65" t="s">
        <v>296</v>
      </c>
      <c r="M15" s="65" t="s">
        <v>293</v>
      </c>
      <c r="O15" s="65"/>
      <c r="P15" s="65" t="s">
        <v>329</v>
      </c>
      <c r="Q15" s="65" t="s">
        <v>295</v>
      </c>
      <c r="R15" s="65" t="s">
        <v>282</v>
      </c>
      <c r="S15" s="65" t="s">
        <v>296</v>
      </c>
      <c r="T15" s="65" t="s">
        <v>330</v>
      </c>
      <c r="V15" s="65"/>
      <c r="W15" s="65" t="s">
        <v>327</v>
      </c>
      <c r="X15" s="65" t="s">
        <v>331</v>
      </c>
      <c r="Y15" s="65" t="s">
        <v>282</v>
      </c>
      <c r="Z15" s="65" t="s">
        <v>296</v>
      </c>
      <c r="AA15" s="65" t="s">
        <v>318</v>
      </c>
    </row>
    <row r="16" spans="1:27" x14ac:dyDescent="0.3">
      <c r="A16" s="65" t="s">
        <v>302</v>
      </c>
      <c r="B16" s="65">
        <v>460</v>
      </c>
      <c r="C16" s="65">
        <v>650</v>
      </c>
      <c r="D16" s="65">
        <v>0</v>
      </c>
      <c r="E16" s="65">
        <v>2300</v>
      </c>
      <c r="F16" s="65">
        <v>209.90134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9.0702060000000007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1.0613971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99.167079999999999</v>
      </c>
    </row>
    <row r="23" spans="1:62" x14ac:dyDescent="0.3">
      <c r="A23" s="66" t="s">
        <v>287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303</v>
      </c>
      <c r="B24" s="67"/>
      <c r="C24" s="67"/>
      <c r="D24" s="67"/>
      <c r="E24" s="67"/>
      <c r="F24" s="67"/>
      <c r="H24" s="67" t="s">
        <v>288</v>
      </c>
      <c r="I24" s="67"/>
      <c r="J24" s="67"/>
      <c r="K24" s="67"/>
      <c r="L24" s="67"/>
      <c r="M24" s="67"/>
      <c r="O24" s="67" t="s">
        <v>289</v>
      </c>
      <c r="P24" s="67"/>
      <c r="Q24" s="67"/>
      <c r="R24" s="67"/>
      <c r="S24" s="67"/>
      <c r="T24" s="67"/>
      <c r="V24" s="67" t="s">
        <v>332</v>
      </c>
      <c r="W24" s="67"/>
      <c r="X24" s="67"/>
      <c r="Y24" s="67"/>
      <c r="Z24" s="67"/>
      <c r="AA24" s="67"/>
      <c r="AC24" s="67" t="s">
        <v>333</v>
      </c>
      <c r="AD24" s="67"/>
      <c r="AE24" s="67"/>
      <c r="AF24" s="67"/>
      <c r="AG24" s="67"/>
      <c r="AH24" s="67"/>
      <c r="AJ24" s="67" t="s">
        <v>276</v>
      </c>
      <c r="AK24" s="67"/>
      <c r="AL24" s="67"/>
      <c r="AM24" s="67"/>
      <c r="AN24" s="67"/>
      <c r="AO24" s="67"/>
      <c r="AQ24" s="67" t="s">
        <v>304</v>
      </c>
      <c r="AR24" s="67"/>
      <c r="AS24" s="67"/>
      <c r="AT24" s="67"/>
      <c r="AU24" s="67"/>
      <c r="AV24" s="67"/>
      <c r="AX24" s="67" t="s">
        <v>334</v>
      </c>
      <c r="AY24" s="67"/>
      <c r="AZ24" s="67"/>
      <c r="BA24" s="67"/>
      <c r="BB24" s="67"/>
      <c r="BC24" s="67"/>
      <c r="BE24" s="67" t="s">
        <v>305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319</v>
      </c>
      <c r="C25" s="65" t="s">
        <v>335</v>
      </c>
      <c r="D25" s="65" t="s">
        <v>282</v>
      </c>
      <c r="E25" s="65" t="s">
        <v>296</v>
      </c>
      <c r="F25" s="65" t="s">
        <v>293</v>
      </c>
      <c r="H25" s="65"/>
      <c r="I25" s="65" t="s">
        <v>319</v>
      </c>
      <c r="J25" s="65" t="s">
        <v>295</v>
      </c>
      <c r="K25" s="65" t="s">
        <v>282</v>
      </c>
      <c r="L25" s="65" t="s">
        <v>336</v>
      </c>
      <c r="M25" s="65" t="s">
        <v>293</v>
      </c>
      <c r="O25" s="65"/>
      <c r="P25" s="65" t="s">
        <v>319</v>
      </c>
      <c r="Q25" s="65" t="s">
        <v>295</v>
      </c>
      <c r="R25" s="65" t="s">
        <v>320</v>
      </c>
      <c r="S25" s="65" t="s">
        <v>296</v>
      </c>
      <c r="T25" s="65" t="s">
        <v>293</v>
      </c>
      <c r="V25" s="65"/>
      <c r="W25" s="65" t="s">
        <v>327</v>
      </c>
      <c r="X25" s="65" t="s">
        <v>295</v>
      </c>
      <c r="Y25" s="65" t="s">
        <v>282</v>
      </c>
      <c r="Z25" s="65" t="s">
        <v>337</v>
      </c>
      <c r="AA25" s="65" t="s">
        <v>338</v>
      </c>
      <c r="AC25" s="65"/>
      <c r="AD25" s="65" t="s">
        <v>319</v>
      </c>
      <c r="AE25" s="65" t="s">
        <v>295</v>
      </c>
      <c r="AF25" s="65" t="s">
        <v>282</v>
      </c>
      <c r="AG25" s="65" t="s">
        <v>296</v>
      </c>
      <c r="AH25" s="65" t="s">
        <v>293</v>
      </c>
      <c r="AJ25" s="65"/>
      <c r="AK25" s="65" t="s">
        <v>319</v>
      </c>
      <c r="AL25" s="65" t="s">
        <v>339</v>
      </c>
      <c r="AM25" s="65" t="s">
        <v>320</v>
      </c>
      <c r="AN25" s="65" t="s">
        <v>340</v>
      </c>
      <c r="AO25" s="65" t="s">
        <v>293</v>
      </c>
      <c r="AQ25" s="65"/>
      <c r="AR25" s="65" t="s">
        <v>319</v>
      </c>
      <c r="AS25" s="65" t="s">
        <v>295</v>
      </c>
      <c r="AT25" s="65" t="s">
        <v>282</v>
      </c>
      <c r="AU25" s="65" t="s">
        <v>296</v>
      </c>
      <c r="AV25" s="65" t="s">
        <v>293</v>
      </c>
      <c r="AX25" s="65"/>
      <c r="AY25" s="65" t="s">
        <v>319</v>
      </c>
      <c r="AZ25" s="65" t="s">
        <v>295</v>
      </c>
      <c r="BA25" s="65" t="s">
        <v>328</v>
      </c>
      <c r="BB25" s="65" t="s">
        <v>296</v>
      </c>
      <c r="BC25" s="65" t="s">
        <v>338</v>
      </c>
      <c r="BE25" s="65"/>
      <c r="BF25" s="65" t="s">
        <v>319</v>
      </c>
      <c r="BG25" s="65" t="s">
        <v>295</v>
      </c>
      <c r="BH25" s="65" t="s">
        <v>341</v>
      </c>
      <c r="BI25" s="65" t="s">
        <v>296</v>
      </c>
      <c r="BJ25" s="65" t="s">
        <v>338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58.539985999999999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0.88492870000000001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0.68698420000000004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6.8830030000000004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0.71189139999999995</v>
      </c>
      <c r="AJ26" s="65" t="s">
        <v>342</v>
      </c>
      <c r="AK26" s="65">
        <v>320</v>
      </c>
      <c r="AL26" s="65">
        <v>400</v>
      </c>
      <c r="AM26" s="65">
        <v>0</v>
      </c>
      <c r="AN26" s="65">
        <v>1000</v>
      </c>
      <c r="AO26" s="65">
        <v>220.20056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3.390056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1.1619657000000001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1.0886327</v>
      </c>
    </row>
    <row r="33" spans="1:68" x14ac:dyDescent="0.3">
      <c r="A33" s="66" t="s">
        <v>343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344</v>
      </c>
      <c r="B34" s="67"/>
      <c r="C34" s="67"/>
      <c r="D34" s="67"/>
      <c r="E34" s="67"/>
      <c r="F34" s="67"/>
      <c r="H34" s="67" t="s">
        <v>306</v>
      </c>
      <c r="I34" s="67"/>
      <c r="J34" s="67"/>
      <c r="K34" s="67"/>
      <c r="L34" s="67"/>
      <c r="M34" s="67"/>
      <c r="O34" s="67" t="s">
        <v>345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346</v>
      </c>
      <c r="AD34" s="67"/>
      <c r="AE34" s="67"/>
      <c r="AF34" s="67"/>
      <c r="AG34" s="67"/>
      <c r="AH34" s="67"/>
      <c r="AJ34" s="67" t="s">
        <v>285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327</v>
      </c>
      <c r="C35" s="65" t="s">
        <v>347</v>
      </c>
      <c r="D35" s="65" t="s">
        <v>282</v>
      </c>
      <c r="E35" s="65" t="s">
        <v>296</v>
      </c>
      <c r="F35" s="65" t="s">
        <v>293</v>
      </c>
      <c r="H35" s="65"/>
      <c r="I35" s="65" t="s">
        <v>329</v>
      </c>
      <c r="J35" s="65" t="s">
        <v>295</v>
      </c>
      <c r="K35" s="65" t="s">
        <v>282</v>
      </c>
      <c r="L35" s="65" t="s">
        <v>296</v>
      </c>
      <c r="M35" s="65" t="s">
        <v>315</v>
      </c>
      <c r="O35" s="65"/>
      <c r="P35" s="65" t="s">
        <v>348</v>
      </c>
      <c r="Q35" s="65" t="s">
        <v>295</v>
      </c>
      <c r="R35" s="65" t="s">
        <v>282</v>
      </c>
      <c r="S35" s="65" t="s">
        <v>296</v>
      </c>
      <c r="T35" s="65" t="s">
        <v>338</v>
      </c>
      <c r="V35" s="65"/>
      <c r="W35" s="65" t="s">
        <v>319</v>
      </c>
      <c r="X35" s="65" t="s">
        <v>331</v>
      </c>
      <c r="Y35" s="65" t="s">
        <v>282</v>
      </c>
      <c r="Z35" s="65" t="s">
        <v>296</v>
      </c>
      <c r="AA35" s="65" t="s">
        <v>293</v>
      </c>
      <c r="AC35" s="65"/>
      <c r="AD35" s="65" t="s">
        <v>319</v>
      </c>
      <c r="AE35" s="65" t="s">
        <v>295</v>
      </c>
      <c r="AF35" s="65" t="s">
        <v>282</v>
      </c>
      <c r="AG35" s="65" t="s">
        <v>336</v>
      </c>
      <c r="AH35" s="65" t="s">
        <v>293</v>
      </c>
      <c r="AJ35" s="65"/>
      <c r="AK35" s="65" t="s">
        <v>319</v>
      </c>
      <c r="AL35" s="65" t="s">
        <v>295</v>
      </c>
      <c r="AM35" s="65" t="s">
        <v>282</v>
      </c>
      <c r="AN35" s="65" t="s">
        <v>317</v>
      </c>
      <c r="AO35" s="65" t="s">
        <v>349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196.76111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510.88173999999998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2283.2808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1465.5742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32.068300000000001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49.723506999999998</v>
      </c>
    </row>
    <row r="43" spans="1:68" x14ac:dyDescent="0.3">
      <c r="A43" s="66" t="s">
        <v>350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351</v>
      </c>
      <c r="B44" s="67"/>
      <c r="C44" s="67"/>
      <c r="D44" s="67"/>
      <c r="E44" s="67"/>
      <c r="F44" s="67"/>
      <c r="H44" s="67" t="s">
        <v>352</v>
      </c>
      <c r="I44" s="67"/>
      <c r="J44" s="67"/>
      <c r="K44" s="67"/>
      <c r="L44" s="67"/>
      <c r="M44" s="67"/>
      <c r="O44" s="67" t="s">
        <v>286</v>
      </c>
      <c r="P44" s="67"/>
      <c r="Q44" s="67"/>
      <c r="R44" s="67"/>
      <c r="S44" s="67"/>
      <c r="T44" s="67"/>
      <c r="V44" s="67" t="s">
        <v>277</v>
      </c>
      <c r="W44" s="67"/>
      <c r="X44" s="67"/>
      <c r="Y44" s="67"/>
      <c r="Z44" s="67"/>
      <c r="AA44" s="67"/>
      <c r="AC44" s="67" t="s">
        <v>290</v>
      </c>
      <c r="AD44" s="67"/>
      <c r="AE44" s="67"/>
      <c r="AF44" s="67"/>
      <c r="AG44" s="67"/>
      <c r="AH44" s="67"/>
      <c r="AJ44" s="67" t="s">
        <v>353</v>
      </c>
      <c r="AK44" s="67"/>
      <c r="AL44" s="67"/>
      <c r="AM44" s="67"/>
      <c r="AN44" s="67"/>
      <c r="AO44" s="67"/>
      <c r="AQ44" s="67" t="s">
        <v>354</v>
      </c>
      <c r="AR44" s="67"/>
      <c r="AS44" s="67"/>
      <c r="AT44" s="67"/>
      <c r="AU44" s="67"/>
      <c r="AV44" s="67"/>
      <c r="AX44" s="67" t="s">
        <v>355</v>
      </c>
      <c r="AY44" s="67"/>
      <c r="AZ44" s="67"/>
      <c r="BA44" s="67"/>
      <c r="BB44" s="67"/>
      <c r="BC44" s="67"/>
      <c r="BE44" s="67" t="s">
        <v>356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319</v>
      </c>
      <c r="C45" s="65" t="s">
        <v>295</v>
      </c>
      <c r="D45" s="65" t="s">
        <v>282</v>
      </c>
      <c r="E45" s="65" t="s">
        <v>340</v>
      </c>
      <c r="F45" s="65" t="s">
        <v>349</v>
      </c>
      <c r="H45" s="65"/>
      <c r="I45" s="65" t="s">
        <v>329</v>
      </c>
      <c r="J45" s="65" t="s">
        <v>295</v>
      </c>
      <c r="K45" s="65" t="s">
        <v>282</v>
      </c>
      <c r="L45" s="65" t="s">
        <v>296</v>
      </c>
      <c r="M45" s="65" t="s">
        <v>293</v>
      </c>
      <c r="O45" s="65"/>
      <c r="P45" s="65" t="s">
        <v>319</v>
      </c>
      <c r="Q45" s="65" t="s">
        <v>295</v>
      </c>
      <c r="R45" s="65" t="s">
        <v>282</v>
      </c>
      <c r="S45" s="65" t="s">
        <v>296</v>
      </c>
      <c r="T45" s="65" t="s">
        <v>318</v>
      </c>
      <c r="V45" s="65"/>
      <c r="W45" s="65" t="s">
        <v>319</v>
      </c>
      <c r="X45" s="65" t="s">
        <v>339</v>
      </c>
      <c r="Y45" s="65" t="s">
        <v>282</v>
      </c>
      <c r="Z45" s="65" t="s">
        <v>296</v>
      </c>
      <c r="AA45" s="65" t="s">
        <v>338</v>
      </c>
      <c r="AC45" s="65"/>
      <c r="AD45" s="65" t="s">
        <v>319</v>
      </c>
      <c r="AE45" s="65" t="s">
        <v>339</v>
      </c>
      <c r="AF45" s="65" t="s">
        <v>341</v>
      </c>
      <c r="AG45" s="65" t="s">
        <v>336</v>
      </c>
      <c r="AH45" s="65" t="s">
        <v>293</v>
      </c>
      <c r="AJ45" s="65"/>
      <c r="AK45" s="65" t="s">
        <v>319</v>
      </c>
      <c r="AL45" s="65" t="s">
        <v>295</v>
      </c>
      <c r="AM45" s="65" t="s">
        <v>341</v>
      </c>
      <c r="AN45" s="65" t="s">
        <v>340</v>
      </c>
      <c r="AO45" s="65" t="s">
        <v>293</v>
      </c>
      <c r="AQ45" s="65"/>
      <c r="AR45" s="65" t="s">
        <v>327</v>
      </c>
      <c r="AS45" s="65" t="s">
        <v>335</v>
      </c>
      <c r="AT45" s="65" t="s">
        <v>282</v>
      </c>
      <c r="AU45" s="65" t="s">
        <v>296</v>
      </c>
      <c r="AV45" s="65" t="s">
        <v>293</v>
      </c>
      <c r="AX45" s="65"/>
      <c r="AY45" s="65" t="s">
        <v>327</v>
      </c>
      <c r="AZ45" s="65" t="s">
        <v>295</v>
      </c>
      <c r="BA45" s="65" t="s">
        <v>282</v>
      </c>
      <c r="BB45" s="65" t="s">
        <v>296</v>
      </c>
      <c r="BC45" s="65" t="s">
        <v>293</v>
      </c>
      <c r="BE45" s="65"/>
      <c r="BF45" s="65" t="s">
        <v>319</v>
      </c>
      <c r="BG45" s="65" t="s">
        <v>295</v>
      </c>
      <c r="BH45" s="65" t="s">
        <v>282</v>
      </c>
      <c r="BI45" s="65" t="s">
        <v>296</v>
      </c>
      <c r="BJ45" s="65" t="s">
        <v>293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6.8863810000000001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4.6940603000000003</v>
      </c>
      <c r="O46" s="65" t="s">
        <v>278</v>
      </c>
      <c r="P46" s="65">
        <v>600</v>
      </c>
      <c r="Q46" s="65">
        <v>800</v>
      </c>
      <c r="R46" s="65">
        <v>0</v>
      </c>
      <c r="S46" s="65">
        <v>10000</v>
      </c>
      <c r="T46" s="65">
        <v>293.34417999999999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3.8815556999999999E-3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1.3307201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69.636099999999999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37.942165000000003</v>
      </c>
      <c r="AX46" s="65" t="s">
        <v>357</v>
      </c>
      <c r="AY46" s="65"/>
      <c r="AZ46" s="65"/>
      <c r="BA46" s="65"/>
      <c r="BB46" s="65"/>
      <c r="BC46" s="65"/>
      <c r="BE46" s="65" t="s">
        <v>291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9" sqref="D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358</v>
      </c>
      <c r="B2" s="61" t="s">
        <v>359</v>
      </c>
      <c r="C2" s="61" t="s">
        <v>360</v>
      </c>
      <c r="D2" s="61">
        <v>29</v>
      </c>
      <c r="E2" s="61">
        <v>1012.8232400000001</v>
      </c>
      <c r="F2" s="61">
        <v>165.24805000000001</v>
      </c>
      <c r="G2" s="61">
        <v>25.172205000000002</v>
      </c>
      <c r="H2" s="61">
        <v>16.283816999999999</v>
      </c>
      <c r="I2" s="61">
        <v>8.8883890000000001</v>
      </c>
      <c r="J2" s="61">
        <v>32.090606999999999</v>
      </c>
      <c r="K2" s="61">
        <v>18.727232000000001</v>
      </c>
      <c r="L2" s="61">
        <v>13.363374</v>
      </c>
      <c r="M2" s="61">
        <v>12.200293</v>
      </c>
      <c r="N2" s="61">
        <v>1.8496543999999999</v>
      </c>
      <c r="O2" s="61">
        <v>5.9994709999999998</v>
      </c>
      <c r="P2" s="61">
        <v>414.42032</v>
      </c>
      <c r="Q2" s="61">
        <v>11.399960999999999</v>
      </c>
      <c r="R2" s="61">
        <v>209.90134</v>
      </c>
      <c r="S2" s="61">
        <v>43.079273000000001</v>
      </c>
      <c r="T2" s="61">
        <v>2001.865</v>
      </c>
      <c r="U2" s="61">
        <v>1.0613971</v>
      </c>
      <c r="V2" s="61">
        <v>9.0702060000000007</v>
      </c>
      <c r="W2" s="61">
        <v>99.167079999999999</v>
      </c>
      <c r="X2" s="61">
        <v>58.539985999999999</v>
      </c>
      <c r="Y2" s="61">
        <v>0.88492870000000001</v>
      </c>
      <c r="Z2" s="61">
        <v>0.68698420000000004</v>
      </c>
      <c r="AA2" s="61">
        <v>6.8830030000000004</v>
      </c>
      <c r="AB2" s="61">
        <v>0.71189139999999995</v>
      </c>
      <c r="AC2" s="61">
        <v>220.20056</v>
      </c>
      <c r="AD2" s="61">
        <v>3.390056</v>
      </c>
      <c r="AE2" s="61">
        <v>1.1619657000000001</v>
      </c>
      <c r="AF2" s="61">
        <v>1.0886327</v>
      </c>
      <c r="AG2" s="61">
        <v>196.76111</v>
      </c>
      <c r="AH2" s="61">
        <v>136.38394</v>
      </c>
      <c r="AI2" s="61">
        <v>60.377173999999997</v>
      </c>
      <c r="AJ2" s="61">
        <v>510.88173999999998</v>
      </c>
      <c r="AK2" s="61">
        <v>2283.2808</v>
      </c>
      <c r="AL2" s="61">
        <v>32.068300000000001</v>
      </c>
      <c r="AM2" s="61">
        <v>1465.5742</v>
      </c>
      <c r="AN2" s="61">
        <v>49.723506999999998</v>
      </c>
      <c r="AO2" s="61">
        <v>6.8863810000000001</v>
      </c>
      <c r="AP2" s="61">
        <v>5.0316559999999999</v>
      </c>
      <c r="AQ2" s="61">
        <v>1.8547255</v>
      </c>
      <c r="AR2" s="61">
        <v>4.6940603000000003</v>
      </c>
      <c r="AS2" s="61">
        <v>293.34417999999999</v>
      </c>
      <c r="AT2" s="61">
        <v>3.8815556999999999E-3</v>
      </c>
      <c r="AU2" s="61">
        <v>1.3307201</v>
      </c>
      <c r="AV2" s="61">
        <v>69.636099999999999</v>
      </c>
      <c r="AW2" s="61">
        <v>37.942165000000003</v>
      </c>
      <c r="AX2" s="61">
        <v>0.11517602</v>
      </c>
      <c r="AY2" s="61">
        <v>0.64695239999999998</v>
      </c>
      <c r="AZ2" s="61">
        <v>159.90958000000001</v>
      </c>
      <c r="BA2" s="61">
        <v>18.274415999999999</v>
      </c>
      <c r="BB2" s="61">
        <v>5.264551</v>
      </c>
      <c r="BC2" s="61">
        <v>6.7029833999999999</v>
      </c>
      <c r="BD2" s="61">
        <v>6.2989607000000003</v>
      </c>
      <c r="BE2" s="61">
        <v>0.28043679999999999</v>
      </c>
      <c r="BF2" s="61">
        <v>1.6824243000000001</v>
      </c>
      <c r="BG2" s="61">
        <v>4.5795576000000001E-4</v>
      </c>
      <c r="BH2" s="61">
        <v>2.2502758000000002E-3</v>
      </c>
      <c r="BI2" s="61">
        <v>5.3685596000000004E-3</v>
      </c>
      <c r="BJ2" s="61">
        <v>5.2737544999999997E-2</v>
      </c>
      <c r="BK2" s="61">
        <v>3.5227366999999997E-5</v>
      </c>
      <c r="BL2" s="61">
        <v>0.33289984</v>
      </c>
      <c r="BM2" s="61">
        <v>1.3695706000000001</v>
      </c>
      <c r="BN2" s="61">
        <v>0.35191745000000002</v>
      </c>
      <c r="BO2" s="61">
        <v>26.631827999999999</v>
      </c>
      <c r="BP2" s="61">
        <v>3.4815969999999998</v>
      </c>
      <c r="BQ2" s="61">
        <v>9.2659260000000003</v>
      </c>
      <c r="BR2" s="61">
        <v>40.053173000000001</v>
      </c>
      <c r="BS2" s="61">
        <v>18.904083</v>
      </c>
      <c r="BT2" s="61">
        <v>4.1208086000000002</v>
      </c>
      <c r="BU2" s="61">
        <v>0.12447392</v>
      </c>
      <c r="BV2" s="61">
        <v>3.3291583000000001E-3</v>
      </c>
      <c r="BW2" s="61">
        <v>0.32804995999999997</v>
      </c>
      <c r="BX2" s="61">
        <v>0.48745040000000001</v>
      </c>
      <c r="BY2" s="61">
        <v>8.0909110000000006E-2</v>
      </c>
      <c r="BZ2" s="61">
        <v>5.5625214000000001E-4</v>
      </c>
      <c r="CA2" s="61">
        <v>0.52195060000000004</v>
      </c>
      <c r="CB2" s="61">
        <v>3.4310796999999999E-3</v>
      </c>
      <c r="CC2" s="61">
        <v>4.9567717999999997E-2</v>
      </c>
      <c r="CD2" s="61">
        <v>0.31284168000000001</v>
      </c>
      <c r="CE2" s="61">
        <v>0.11235958</v>
      </c>
      <c r="CF2" s="61">
        <v>2.0142637000000001E-2</v>
      </c>
      <c r="CG2" s="61">
        <v>0</v>
      </c>
      <c r="CH2" s="61">
        <v>3.0074313000000002E-3</v>
      </c>
      <c r="CI2" s="61">
        <v>2.5329929999999999E-3</v>
      </c>
      <c r="CJ2" s="61">
        <v>0.78040580000000004</v>
      </c>
      <c r="CK2" s="61">
        <v>3.2497402000000002E-2</v>
      </c>
      <c r="CL2" s="61">
        <v>1.1323449999999999</v>
      </c>
      <c r="CM2" s="61">
        <v>1.5222484000000001</v>
      </c>
      <c r="CN2" s="61">
        <v>933.95123000000001</v>
      </c>
      <c r="CO2" s="61">
        <v>1610.9940999999999</v>
      </c>
      <c r="CP2" s="61">
        <v>841.91869999999994</v>
      </c>
      <c r="CQ2" s="61">
        <v>342.97784000000001</v>
      </c>
      <c r="CR2" s="61">
        <v>171.55626000000001</v>
      </c>
      <c r="CS2" s="61">
        <v>177.61615</v>
      </c>
      <c r="CT2" s="61">
        <v>951.74149999999997</v>
      </c>
      <c r="CU2" s="61">
        <v>529.72313999999994</v>
      </c>
      <c r="CV2" s="61">
        <v>595.67629999999997</v>
      </c>
      <c r="CW2" s="61">
        <v>584.00774999999999</v>
      </c>
      <c r="CX2" s="61">
        <v>178.4512</v>
      </c>
      <c r="CY2" s="61">
        <v>1193.4951000000001</v>
      </c>
      <c r="CZ2" s="61">
        <v>566.5471</v>
      </c>
      <c r="DA2" s="61">
        <v>1342.8235999999999</v>
      </c>
      <c r="DB2" s="61">
        <v>1303.6659999999999</v>
      </c>
      <c r="DC2" s="61">
        <v>1860.4251999999999</v>
      </c>
      <c r="DD2" s="61">
        <v>3647.1812</v>
      </c>
      <c r="DE2" s="61">
        <v>605.15949999999998</v>
      </c>
      <c r="DF2" s="61">
        <v>1794.6652999999999</v>
      </c>
      <c r="DG2" s="61">
        <v>755.71259999999995</v>
      </c>
      <c r="DH2" s="61">
        <v>25.47308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18.274415999999999</v>
      </c>
      <c r="B6">
        <f>BB2</f>
        <v>5.264551</v>
      </c>
      <c r="C6">
        <f>BC2</f>
        <v>6.7029833999999999</v>
      </c>
      <c r="D6">
        <f>BD2</f>
        <v>6.2989607000000003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2" sqref="I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33478</v>
      </c>
      <c r="C2" s="56">
        <f ca="1">YEAR(TODAY())-YEAR(B2)+IF(TODAY()&gt;=DATE(YEAR(TODAY()),MONTH(B2),DAY(B2)),0,-1)</f>
        <v>29</v>
      </c>
      <c r="E2" s="52">
        <v>156</v>
      </c>
      <c r="F2" s="53" t="s">
        <v>275</v>
      </c>
      <c r="G2" s="52">
        <v>50</v>
      </c>
      <c r="H2" s="51" t="s">
        <v>40</v>
      </c>
      <c r="I2" s="72">
        <f>ROUND(G3/E3^2,1)</f>
        <v>20.5</v>
      </c>
    </row>
    <row r="3" spans="1:9" x14ac:dyDescent="0.3">
      <c r="E3" s="51">
        <f>E2/100</f>
        <v>1.56</v>
      </c>
      <c r="F3" s="51" t="s">
        <v>39</v>
      </c>
      <c r="G3" s="51">
        <f>G2</f>
        <v>50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44322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김정하, ID : H1900706)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11일 16:20:23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44322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29</v>
      </c>
      <c r="G12" s="94"/>
      <c r="H12" s="94"/>
      <c r="I12" s="94"/>
      <c r="K12" s="123">
        <f>'개인정보 및 신체계측 입력'!E2</f>
        <v>156</v>
      </c>
      <c r="L12" s="124"/>
      <c r="M12" s="117">
        <f>'개인정보 및 신체계측 입력'!G2</f>
        <v>50</v>
      </c>
      <c r="N12" s="118"/>
      <c r="O12" s="113" t="s">
        <v>270</v>
      </c>
      <c r="P12" s="107"/>
      <c r="Q12" s="90">
        <f>'개인정보 및 신체계측 입력'!I2</f>
        <v>20.5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김정하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74.265000000000001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11.313000000000001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14.422000000000001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17.399999999999999</v>
      </c>
      <c r="L72" s="36" t="s">
        <v>52</v>
      </c>
      <c r="M72" s="36">
        <f>ROUND('DRIs DATA'!K8,1)</f>
        <v>4.4000000000000004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27.99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75.59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58.54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47.46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24.6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152.22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68.86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2021-08-11T07:34:38Z</dcterms:modified>
</cp:coreProperties>
</file>