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<sst xmlns="http://schemas.openxmlformats.org/spreadsheetml/2006/main" count="692" uniqueCount="361">
  <si>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</si>
  <si>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</si>
  <si>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</si>
  <si>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</si>
  <si>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</si>
  <si>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</si>
  <si>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</si>
  <si>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</si>
  <si>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</si>
  <si>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</si>
  <si>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</si>
  <si>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</si>
  <si>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</si>
  <si>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</si>
  <si>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</si>
  <si>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</si>
  <si>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</si>
  <si>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</si>
  <si>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</si>
  <si>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</si>
  <si>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</si>
  <si>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</si>
  <si>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</si>
  <si>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</si>
  <si>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</si>
  <si>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</si>
  <si>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</si>
  <si>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</si>
  <si>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</si>
  <si>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</si>
  <si>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</si>
  <si>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</si>
  <si>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</si>
  <si>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</si>
  <si>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</si>
  <si>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</si>
  <si>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</si>
  <si>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</si>
  <si>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</si>
  <si>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</si>
  <si>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</si>
  <si>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</si>
  <si>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</si>
  <si>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</si>
  <si>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</si>
  <si>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</si>
  <si>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</si>
  <si>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</si>
  <si>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</si>
  <si>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</si>
  <si>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</si>
  <si>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</si>
  <si>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</si>
  <si>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</si>
  <si>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</si>
  <si>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</si>
  <si>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</si>
  <si>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</si>
  <si>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</si>
  <si>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</si>
  <si>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</si>
  <si>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</si>
  <si>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</si>
  <si>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</si>
  <si>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</si>
  <si>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</si>
  <si>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</si>
  <si>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</si>
  <si>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</si>
  <si>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</si>
  <si>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</si>
  <si>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</si>
  <si>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</si>
  <si>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</si>
  <si>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</si>
  <si>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</si>
  <si>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</si>
  <si>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</si>
  <si>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</si>
  <si>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</si>
  <si>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</si>
  <si>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</si>
  <si>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</si>
  <si>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</si>
  <si>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</si>
  <si>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</si>
  <si>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</si>
  <si>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</si>
  <si>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</si>
  <si>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</si>
  <si>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</si>
  <si>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</si>
  <si>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</si>
  <si>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</si>
  <si>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</si>
  <si>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</si>
  <si>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</si>
  <si>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</si>
  <si>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</si>
  <si>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</si>
  <si>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</si>
  <si>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</si>
  <si>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</si>
  <si>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</si>
  <si>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</si>
  <si>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</si>
  <si>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</si>
  <si>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</si>
  <si>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</si>
  <si>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</si>
  <si>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</si>
  <si>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</si>
  <si>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</si>
  <si>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</si>
  <si>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</si>
  <si>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</si>
  <si>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</si>
  <si>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</si>
  <si>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</si>
  <si>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</si>
  <si>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</si>
  <si>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</si>
  <si>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</si>
  <si>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</si>
  <si>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</si>
  <si>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</si>
  <si>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</si>
  <si>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</si>
  <si>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</si>
  <si>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</si>
  <si>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</si>
  <si>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</si>
  <si>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</si>
  <si>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</si>
  <si>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</si>
  <si>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</si>
  <si>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</si>
  <si>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</si>
  <si>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</si>
  <si>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</si>
  <si>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</si>
  <si>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</si>
  <si>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</si>
  <si>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</si>
  <si>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</si>
  <si>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</si>
  <si>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</si>
  <si>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</si>
  <si>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</si>
  <si>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</si>
  <si>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</si>
  <si>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</si>
  <si>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</si>
  <si>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</si>
  <si>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</si>
  <si>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</si>
  <si>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</si>
  <si>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</si>
  <si>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</si>
  <si>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</si>
  <si>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</si>
  <si>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</si>
  <si>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</si>
  <si>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</si>
  <si>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</si>
  <si>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</si>
  <si>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</si>
  <si>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</si>
  <si>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</si>
  <si>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</si>
  <si>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</si>
  <si>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</si>
  <si>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</si>
  <si>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</si>
  <si>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</si>
  <si>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</si>
  <si>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</si>
  <si>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</si>
  <si>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</si>
  <si>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</si>
  <si>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</si>
  <si>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</si>
  <si>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</si>
  <si>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</si>
  <si>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</si>
  <si>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</si>
  <si>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</si>
  <si>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</si>
  <si>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</si>
  <si>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</si>
  <si>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</si>
  <si>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</si>
  <si>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</si>
  <si>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</si>
  <si>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</si>
  <si>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</si>
  <si>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</si>
  <si>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</si>
  <si>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</si>
  <si>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</si>
  <si>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</si>
  <si>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</si>
  <si>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</si>
  <si>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</si>
  <si>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</si>
  <si>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</si>
  <si>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</si>
  <si>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</si>
  <si>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</si>
  <si>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</si>
  <si>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</si>
  <si>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</si>
  <si>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</si>
  <si>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</si>
  <si>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</si>
  <si>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</si>
  <si>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</si>
  <si>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</si>
  <si>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</si>
  <si>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</si>
  <si>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</si>
  <si>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</si>
  <si>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</si>
  <si>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</si>
  <si>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</si>
  <si>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</si>
  <si>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</si>
  <si>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</si>
  <si>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</si>
  <si>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</si>
  <si>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</si>
  <si>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</si>
  <si>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</si>
  <si>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</si>
  <si>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</si>
  <si>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</si>
  <si>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</si>
  <si>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</si>
  <si>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</si>
  <si>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</si>
  <si>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</si>
  <si>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</si>
  <si>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</si>
  <si>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</si>
  <si>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</si>
  <si>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</si>
  <si>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</si>
  <si>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</si>
  <si>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</si>
  <si>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</si>
  <si>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</si>
  <si>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</si>
  <si>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</si>
  <si>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</si>
  <si>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</si>
  <si>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</si>
  <si>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</si>
  <si>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</si>
  <si>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</si>
  <si>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</si>
  <si>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</si>
  <si>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</si>
  <si>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</si>
  <si>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</si>
  <si>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</si>
  <si>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</si>
  <si>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</si>
  <si>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</si>
  <si>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</si>
  <si>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</si>
  <si>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</si>
  <si>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</si>
  <si>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</si>
  <si>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</si>
  <si>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</si>
  <si>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</si>
  <si>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n-3불포화</t>
    <phoneticPr fontId="1" type="noConversion"/>
  </si>
  <si>
    <t>충분섭취량</t>
    <phoneticPr fontId="1" type="noConversion"/>
  </si>
  <si>
    <t>티아민</t>
    <phoneticPr fontId="1" type="noConversion"/>
  </si>
  <si>
    <t>리보플라빈</t>
    <phoneticPr fontId="1" type="noConversion"/>
  </si>
  <si>
    <t>섭취량</t>
    <phoneticPr fontId="1" type="noConversion"/>
  </si>
  <si>
    <t>권장섭취량</t>
    <phoneticPr fontId="1" type="noConversion"/>
  </si>
  <si>
    <t>상한섭취량</t>
    <phoneticPr fontId="1" type="noConversion"/>
  </si>
  <si>
    <t>섭취비율</t>
    <phoneticPr fontId="1" type="noConversion"/>
  </si>
  <si>
    <t>비타민B12</t>
    <phoneticPr fontId="1" type="noConversion"/>
  </si>
  <si>
    <t>평균필요량</t>
    <phoneticPr fontId="1" type="noConversion"/>
  </si>
  <si>
    <t>적정비율(최대)</t>
    <phoneticPr fontId="1" type="noConversion"/>
  </si>
  <si>
    <t>엽산(μg DFE/일)</t>
    <phoneticPr fontId="1" type="noConversion"/>
  </si>
  <si>
    <t>정보</t>
    <phoneticPr fontId="1" type="noConversion"/>
  </si>
  <si>
    <t>에너지(kcal)</t>
    <phoneticPr fontId="1" type="noConversion"/>
  </si>
  <si>
    <t>지방</t>
    <phoneticPr fontId="1" type="noConversion"/>
  </si>
  <si>
    <t>엽산</t>
    <phoneticPr fontId="1" type="noConversion"/>
  </si>
  <si>
    <t>판토텐산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</si>
  <si>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</si>
  <si>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</si>
  <si>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</si>
  <si>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</si>
  <si>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</si>
  <si>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</si>
  <si>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</si>
  <si>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</si>
  <si>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</si>
  <si>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</si>
  <si>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</si>
  <si>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</si>
  <si>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</si>
  <si>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</si>
  <si>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출력시각</t>
    <phoneticPr fontId="1" type="noConversion"/>
  </si>
  <si>
    <t>비타민A</t>
    <phoneticPr fontId="1" type="noConversion"/>
  </si>
  <si>
    <t>수용성 비타민</t>
    <phoneticPr fontId="1" type="noConversion"/>
  </si>
  <si>
    <t>M</t>
  </si>
  <si>
    <t>불포화지방산</t>
    <phoneticPr fontId="1" type="noConversion"/>
  </si>
  <si>
    <t>다량 무기질</t>
    <phoneticPr fontId="1" type="noConversion"/>
  </si>
  <si>
    <t>몰리브덴</t>
    <phoneticPr fontId="1" type="noConversion"/>
  </si>
  <si>
    <t>(설문지 : FFQ 95문항 설문지, 사용자 : 박천근, ID : H1900711)</t>
  </si>
  <si>
    <t>2021년 08월 12일 16:21:38</t>
  </si>
  <si>
    <t>다량영양소</t>
    <phoneticPr fontId="1" type="noConversion"/>
  </si>
  <si>
    <t>열량영양소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</si>
  <si>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</si>
  <si>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</si>
  <si>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</si>
  <si>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</si>
  <si>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단백질</t>
    <phoneticPr fontId="1" type="noConversion"/>
  </si>
  <si>
    <t>n-6불포화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</si>
  <si>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</si>
  <si>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</si>
  <si>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</si>
  <si>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</si>
  <si>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</si>
  <si>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</si>
  <si>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</si>
  <si>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</si>
  <si>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</si>
  <si>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</si>
  <si>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</si>
  <si>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지용성 비타민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</si>
  <si>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</si>
  <si>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</si>
  <si>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</si>
  <si>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권장섭취량</t>
    <phoneticPr fontId="1" type="noConversion"/>
  </si>
  <si>
    <t>섭취량</t>
    <phoneticPr fontId="1" type="noConversion"/>
  </si>
  <si>
    <t>상한섭취량</t>
    <phoneticPr fontId="1" type="noConversion"/>
  </si>
  <si>
    <t>비타민A(μg RAE/일)</t>
    <phoneticPr fontId="1" type="noConversion"/>
  </si>
  <si>
    <t>비타민C</t>
    <phoneticPr fontId="1" type="noConversion"/>
  </si>
  <si>
    <t>니아신</t>
    <phoneticPr fontId="1" type="noConversion"/>
  </si>
  <si>
    <t>비타민B6</t>
    <phoneticPr fontId="1" type="noConversion"/>
  </si>
  <si>
    <t>비오틴</t>
    <phoneticPr fontId="1" type="noConversion"/>
  </si>
  <si>
    <t>상한섭취량</t>
    <phoneticPr fontId="1" type="noConversion"/>
  </si>
  <si>
    <t>충분섭취량</t>
    <phoneticPr fontId="1" type="noConversion"/>
  </si>
  <si>
    <t>평균필요량</t>
    <phoneticPr fontId="1" type="noConversion"/>
  </si>
  <si>
    <t>평균필요량</t>
    <phoneticPr fontId="1" type="noConversion"/>
  </si>
  <si>
    <t>충분섭취량</t>
    <phoneticPr fontId="1" type="noConversion"/>
  </si>
  <si>
    <t>섭취량</t>
    <phoneticPr fontId="1" type="noConversion"/>
  </si>
  <si>
    <t>충분섭취량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</si>
  <si>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</si>
  <si>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</si>
  <si>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</si>
  <si>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권장섭취량</t>
    <phoneticPr fontId="1" type="noConversion"/>
  </si>
  <si>
    <t>섭취량</t>
    <phoneticPr fontId="1" type="noConversion"/>
  </si>
  <si>
    <t>H1900711</t>
  </si>
  <si>
    <t>박천근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</si>
</sst>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83.958150000000003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576080"/>
        <c:axId val="510579216"/>
      </c:barChart>
      <c:catAx>
        <c:axId val="510576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579216"/>
        <c:crosses val="autoZero"/>
        <c:auto val="1"/>
        <c:lblAlgn val="ctr"/>
        <c:lblOffset val="100"/>
        <c:noMultiLvlLbl val="0"/>
      </c:catAx>
      <c:valAx>
        <c:axId val="510579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576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2.713549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998544"/>
        <c:axId val="511994624"/>
      </c:barChart>
      <c:catAx>
        <c:axId val="51199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994624"/>
        <c:crosses val="autoZero"/>
        <c:auto val="1"/>
        <c:lblAlgn val="ctr"/>
        <c:lblOffset val="100"/>
        <c:noMultiLvlLbl val="0"/>
      </c:catAx>
      <c:valAx>
        <c:axId val="511994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99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1.6560097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995800"/>
        <c:axId val="511996584"/>
      </c:barChart>
      <c:catAx>
        <c:axId val="511995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996584"/>
        <c:crosses val="autoZero"/>
        <c:auto val="1"/>
        <c:lblAlgn val="ctr"/>
        <c:lblOffset val="100"/>
        <c:noMultiLvlLbl val="0"/>
      </c:catAx>
      <c:valAx>
        <c:axId val="511996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995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1377.4049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862840"/>
        <c:axId val="510582352"/>
      </c:barChart>
      <c:catAx>
        <c:axId val="259862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582352"/>
        <c:crosses val="autoZero"/>
        <c:auto val="1"/>
        <c:lblAlgn val="ctr"/>
        <c:lblOffset val="100"/>
        <c:noMultiLvlLbl val="0"/>
      </c:catAx>
      <c:valAx>
        <c:axId val="510582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862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3984.7550000000001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311040"/>
        <c:axId val="560303984"/>
      </c:barChart>
      <c:catAx>
        <c:axId val="560311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303984"/>
        <c:crosses val="autoZero"/>
        <c:auto val="1"/>
        <c:lblAlgn val="ctr"/>
        <c:lblOffset val="100"/>
        <c:noMultiLvlLbl val="0"/>
      </c:catAx>
      <c:valAx>
        <c:axId val="5603039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31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93.292145000000005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305944"/>
        <c:axId val="560306336"/>
      </c:barChart>
      <c:catAx>
        <c:axId val="560305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306336"/>
        <c:crosses val="autoZero"/>
        <c:auto val="1"/>
        <c:lblAlgn val="ctr"/>
        <c:lblOffset val="100"/>
        <c:noMultiLvlLbl val="0"/>
      </c:catAx>
      <c:valAx>
        <c:axId val="560306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305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189.40904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307512"/>
        <c:axId val="560308296"/>
      </c:barChart>
      <c:catAx>
        <c:axId val="560307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308296"/>
        <c:crosses val="autoZero"/>
        <c:auto val="1"/>
        <c:lblAlgn val="ctr"/>
        <c:lblOffset val="100"/>
        <c:noMultiLvlLbl val="0"/>
      </c:catAx>
      <c:valAx>
        <c:axId val="560308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307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12.229604999999999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308688"/>
        <c:axId val="560307120"/>
      </c:barChart>
      <c:catAx>
        <c:axId val="56030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307120"/>
        <c:crosses val="autoZero"/>
        <c:auto val="1"/>
        <c:lblAlgn val="ctr"/>
        <c:lblOffset val="100"/>
        <c:noMultiLvlLbl val="0"/>
      </c:catAx>
      <c:valAx>
        <c:axId val="560307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30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970.91692999999998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305160"/>
        <c:axId val="560307904"/>
      </c:barChart>
      <c:catAx>
        <c:axId val="560305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307904"/>
        <c:crosses val="autoZero"/>
        <c:auto val="1"/>
        <c:lblAlgn val="ctr"/>
        <c:lblOffset val="100"/>
        <c:noMultiLvlLbl val="0"/>
      </c:catAx>
      <c:valAx>
        <c:axId val="56030790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305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3.5591117999999998E-2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309472"/>
        <c:axId val="560309864"/>
      </c:barChart>
      <c:catAx>
        <c:axId val="560309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309864"/>
        <c:crosses val="autoZero"/>
        <c:auto val="1"/>
        <c:lblAlgn val="ctr"/>
        <c:lblOffset val="100"/>
        <c:noMultiLvlLbl val="0"/>
      </c:catAx>
      <c:valAx>
        <c:axId val="560309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30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3.8621894999999999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310648"/>
        <c:axId val="512756368"/>
      </c:barChart>
      <c:catAx>
        <c:axId val="560310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756368"/>
        <c:crosses val="autoZero"/>
        <c:auto val="1"/>
        <c:lblAlgn val="ctr"/>
        <c:lblOffset val="100"/>
        <c:noMultiLvlLbl val="0"/>
      </c:catAx>
      <c:valAx>
        <c:axId val="512756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310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31.106929999999998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580392"/>
        <c:axId val="510576472"/>
      </c:barChart>
      <c:catAx>
        <c:axId val="510580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576472"/>
        <c:crosses val="autoZero"/>
        <c:auto val="1"/>
        <c:lblAlgn val="ctr"/>
        <c:lblOffset val="100"/>
        <c:noMultiLvlLbl val="0"/>
      </c:catAx>
      <c:valAx>
        <c:axId val="510576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580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124.302284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750880"/>
        <c:axId val="512756760"/>
      </c:barChart>
      <c:catAx>
        <c:axId val="51275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756760"/>
        <c:crosses val="autoZero"/>
        <c:auto val="1"/>
        <c:lblAlgn val="ctr"/>
        <c:lblOffset val="100"/>
        <c:noMultiLvlLbl val="0"/>
      </c:catAx>
      <c:valAx>
        <c:axId val="512756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75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88.690285000000003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755192"/>
        <c:axId val="512754800"/>
      </c:barChart>
      <c:catAx>
        <c:axId val="512755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754800"/>
        <c:crosses val="autoZero"/>
        <c:auto val="1"/>
        <c:lblAlgn val="ctr"/>
        <c:lblOffset val="100"/>
        <c:noMultiLvlLbl val="0"/>
      </c:catAx>
      <c:valAx>
        <c:axId val="512754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755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8.4280000000000008</c:v>
                </c:pt>
                <c:pt idx="1">
                  <c:v>21.097999999999999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2755584"/>
        <c:axId val="512755976"/>
      </c:barChart>
      <c:catAx>
        <c:axId val="51275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755976"/>
        <c:crosses val="autoZero"/>
        <c:auto val="1"/>
        <c:lblAlgn val="ctr"/>
        <c:lblOffset val="100"/>
        <c:noMultiLvlLbl val="0"/>
      </c:catAx>
      <c:valAx>
        <c:axId val="512755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75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14.069392000000001</c:v>
                </c:pt>
                <c:pt idx="1">
                  <c:v>18.404661000000001</c:v>
                </c:pt>
                <c:pt idx="2">
                  <c:v>22.904174999999999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742.33074999999997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750096"/>
        <c:axId val="512752056"/>
      </c:barChart>
      <c:catAx>
        <c:axId val="512750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752056"/>
        <c:crosses val="autoZero"/>
        <c:auto val="1"/>
        <c:lblAlgn val="ctr"/>
        <c:lblOffset val="100"/>
        <c:noMultiLvlLbl val="0"/>
      </c:catAx>
      <c:valAx>
        <c:axId val="512752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750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30.742312999999999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751272"/>
        <c:axId val="512753624"/>
      </c:barChart>
      <c:catAx>
        <c:axId val="512751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753624"/>
        <c:crosses val="autoZero"/>
        <c:auto val="1"/>
        <c:lblAlgn val="ctr"/>
        <c:lblOffset val="100"/>
        <c:noMultiLvlLbl val="0"/>
      </c:catAx>
      <c:valAx>
        <c:axId val="512753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751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66.007000000000005</c:v>
                </c:pt>
                <c:pt idx="1">
                  <c:v>13.246</c:v>
                </c:pt>
                <c:pt idx="2">
                  <c:v>20.747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2752840"/>
        <c:axId val="512753232"/>
      </c:barChart>
      <c:catAx>
        <c:axId val="512752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753232"/>
        <c:crosses val="autoZero"/>
        <c:auto val="1"/>
        <c:lblAlgn val="ctr"/>
        <c:lblOffset val="100"/>
        <c:noMultiLvlLbl val="0"/>
      </c:catAx>
      <c:valAx>
        <c:axId val="512753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752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1924.4072000000001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462472"/>
        <c:axId val="41463256"/>
      </c:barChart>
      <c:catAx>
        <c:axId val="41462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463256"/>
        <c:crosses val="autoZero"/>
        <c:auto val="1"/>
        <c:lblAlgn val="ctr"/>
        <c:lblOffset val="100"/>
        <c:noMultiLvlLbl val="0"/>
      </c:catAx>
      <c:valAx>
        <c:axId val="41463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462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162.94051999999999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464432"/>
        <c:axId val="41462080"/>
      </c:barChart>
      <c:catAx>
        <c:axId val="41464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462080"/>
        <c:crosses val="autoZero"/>
        <c:auto val="1"/>
        <c:lblAlgn val="ctr"/>
        <c:lblOffset val="100"/>
        <c:noMultiLvlLbl val="0"/>
      </c:catAx>
      <c:valAx>
        <c:axId val="41462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46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675.46624999999995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460904"/>
        <c:axId val="41466000"/>
      </c:barChart>
      <c:catAx>
        <c:axId val="41460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466000"/>
        <c:crosses val="autoZero"/>
        <c:auto val="1"/>
        <c:lblAlgn val="ctr"/>
        <c:lblOffset val="100"/>
        <c:noMultiLvlLbl val="0"/>
      </c:catAx>
      <c:valAx>
        <c:axId val="41466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460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5.3768539999999998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576864"/>
        <c:axId val="510580784"/>
      </c:barChart>
      <c:catAx>
        <c:axId val="510576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580784"/>
        <c:crosses val="autoZero"/>
        <c:auto val="1"/>
        <c:lblAlgn val="ctr"/>
        <c:lblOffset val="100"/>
        <c:noMultiLvlLbl val="0"/>
      </c:catAx>
      <c:valAx>
        <c:axId val="510580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576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7458.4250000000002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466392"/>
        <c:axId val="41460120"/>
      </c:barChart>
      <c:catAx>
        <c:axId val="41466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460120"/>
        <c:crosses val="autoZero"/>
        <c:auto val="1"/>
        <c:lblAlgn val="ctr"/>
        <c:lblOffset val="100"/>
        <c:noMultiLvlLbl val="0"/>
      </c:catAx>
      <c:valAx>
        <c:axId val="41460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466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20.430744000000001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466784"/>
        <c:axId val="41467176"/>
      </c:barChart>
      <c:catAx>
        <c:axId val="4146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467176"/>
        <c:crosses val="autoZero"/>
        <c:auto val="1"/>
        <c:lblAlgn val="ctr"/>
        <c:lblOffset val="100"/>
        <c:noMultiLvlLbl val="0"/>
      </c:catAx>
      <c:valAx>
        <c:axId val="41467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46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2.7503529000000002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460512"/>
        <c:axId val="41461688"/>
      </c:barChart>
      <c:catAx>
        <c:axId val="4146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461688"/>
        <c:crosses val="autoZero"/>
        <c:auto val="1"/>
        <c:lblAlgn val="ctr"/>
        <c:lblOffset val="100"/>
        <c:noMultiLvlLbl val="0"/>
      </c:catAx>
      <c:valAx>
        <c:axId val="41461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46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404.52965999999998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577256"/>
        <c:axId val="510575296"/>
      </c:barChart>
      <c:catAx>
        <c:axId val="510577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575296"/>
        <c:crosses val="autoZero"/>
        <c:auto val="1"/>
        <c:lblAlgn val="ctr"/>
        <c:lblOffset val="100"/>
        <c:noMultiLvlLbl val="0"/>
      </c:catAx>
      <c:valAx>
        <c:axId val="510575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577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1.5866960000000001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992272"/>
        <c:axId val="511996192"/>
      </c:barChart>
      <c:catAx>
        <c:axId val="511992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996192"/>
        <c:crosses val="autoZero"/>
        <c:auto val="1"/>
        <c:lblAlgn val="ctr"/>
        <c:lblOffset val="100"/>
        <c:noMultiLvlLbl val="0"/>
      </c:catAx>
      <c:valAx>
        <c:axId val="511996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992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19.173359000000001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999328"/>
        <c:axId val="511993056"/>
      </c:barChart>
      <c:catAx>
        <c:axId val="511999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993056"/>
        <c:crosses val="autoZero"/>
        <c:auto val="1"/>
        <c:lblAlgn val="ctr"/>
        <c:lblOffset val="100"/>
        <c:noMultiLvlLbl val="0"/>
      </c:catAx>
      <c:valAx>
        <c:axId val="511993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999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2.7503529000000002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996976"/>
        <c:axId val="511991880"/>
      </c:barChart>
      <c:catAx>
        <c:axId val="51199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991880"/>
        <c:crosses val="autoZero"/>
        <c:auto val="1"/>
        <c:lblAlgn val="ctr"/>
        <c:lblOffset val="100"/>
        <c:noMultiLvlLbl val="0"/>
      </c:catAx>
      <c:valAx>
        <c:axId val="511991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99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710.18679999999995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997368"/>
        <c:axId val="511992664"/>
      </c:barChart>
      <c:catAx>
        <c:axId val="511997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992664"/>
        <c:crosses val="autoZero"/>
        <c:auto val="1"/>
        <c:lblAlgn val="ctr"/>
        <c:lblOffset val="100"/>
        <c:noMultiLvlLbl val="0"/>
      </c:catAx>
      <c:valAx>
        <c:axId val="511992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997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11.808434500000001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998152"/>
        <c:axId val="511993448"/>
      </c:barChart>
      <c:catAx>
        <c:axId val="511998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993448"/>
        <c:crosses val="autoZero"/>
        <c:auto val="1"/>
        <c:lblAlgn val="ctr"/>
        <c:lblOffset val="100"/>
        <c:noMultiLvlLbl val="0"/>
      </c:catAx>
      <c:valAx>
        <c:axId val="511993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998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F12" sqref="F12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박천근, ID : H1900711)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12일 16:21:38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2200</v>
      </c>
      <c r="C6" s="59">
        <f>'DRIs DATA 입력'!C6</f>
        <v>1924.4072000000001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83.958150000000003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31.106929999999998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66.007000000000005</v>
      </c>
      <c r="G8" s="59">
        <f>'DRIs DATA 입력'!G8</f>
        <v>13.246</v>
      </c>
      <c r="H8" s="59">
        <f>'DRIs DATA 입력'!H8</f>
        <v>20.747</v>
      </c>
      <c r="I8" s="55"/>
      <c r="J8" s="59" t="s">
        <v>215</v>
      </c>
      <c r="K8" s="59">
        <f>'DRIs DATA 입력'!K8</f>
        <v>8.4280000000000008</v>
      </c>
      <c r="L8" s="59">
        <f>'DRIs DATA 입력'!L8</f>
        <v>21.097999999999999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742.33074999999997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30.742312999999999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5.3768539999999998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404.52965999999998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162.94051999999999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2.0336470000000002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1.5866960000000001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19.173359000000001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2.7503529000000002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710.18679999999995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11.808434500000001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2.713549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1.6560097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675.46624999999995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1377.4049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7458.4250000000002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3984.7550000000001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93.292145000000005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189.40904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20.430744000000001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12.229604999999999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970.91692999999998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3.5591117999999998E-2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3.8621894999999999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124.302284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88.690285000000003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XFD1048576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288</v>
      </c>
      <c r="B1" s="55" t="s">
        <v>314</v>
      </c>
      <c r="G1" s="56" t="s">
        <v>307</v>
      </c>
      <c r="H1" s="55" t="s">
        <v>315</v>
      </c>
    </row>
    <row r="3" spans="1:27" x14ac:dyDescent="0.3">
      <c r="A3" s="65" t="s">
        <v>316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289</v>
      </c>
      <c r="B4" s="66"/>
      <c r="C4" s="66"/>
      <c r="E4" s="61" t="s">
        <v>317</v>
      </c>
      <c r="F4" s="62"/>
      <c r="G4" s="62"/>
      <c r="H4" s="63"/>
      <c r="J4" s="61" t="s">
        <v>311</v>
      </c>
      <c r="K4" s="62"/>
      <c r="L4" s="63"/>
      <c r="N4" s="66" t="s">
        <v>318</v>
      </c>
      <c r="O4" s="66"/>
      <c r="P4" s="66"/>
      <c r="Q4" s="66"/>
      <c r="R4" s="66"/>
      <c r="S4" s="66"/>
      <c r="U4" s="66" t="s">
        <v>319</v>
      </c>
      <c r="V4" s="66"/>
      <c r="W4" s="66"/>
      <c r="X4" s="66"/>
      <c r="Y4" s="66"/>
      <c r="Z4" s="66"/>
    </row>
    <row r="5" spans="1:27" x14ac:dyDescent="0.3">
      <c r="A5" s="60"/>
      <c r="B5" s="60" t="s">
        <v>320</v>
      </c>
      <c r="C5" s="60" t="s">
        <v>321</v>
      </c>
      <c r="E5" s="60"/>
      <c r="F5" s="60" t="s">
        <v>49</v>
      </c>
      <c r="G5" s="60" t="s">
        <v>290</v>
      </c>
      <c r="H5" s="60" t="s">
        <v>322</v>
      </c>
      <c r="J5" s="60"/>
      <c r="K5" s="60" t="s">
        <v>276</v>
      </c>
      <c r="L5" s="60" t="s">
        <v>323</v>
      </c>
      <c r="N5" s="60"/>
      <c r="O5" s="60" t="s">
        <v>324</v>
      </c>
      <c r="P5" s="60" t="s">
        <v>281</v>
      </c>
      <c r="Q5" s="60" t="s">
        <v>325</v>
      </c>
      <c r="R5" s="60" t="s">
        <v>326</v>
      </c>
      <c r="S5" s="60" t="s">
        <v>280</v>
      </c>
      <c r="U5" s="60"/>
      <c r="V5" s="60" t="s">
        <v>327</v>
      </c>
      <c r="W5" s="60" t="s">
        <v>328</v>
      </c>
      <c r="X5" s="60" t="s">
        <v>329</v>
      </c>
      <c r="Y5" s="60" t="s">
        <v>282</v>
      </c>
      <c r="Z5" s="60" t="s">
        <v>330</v>
      </c>
    </row>
    <row r="6" spans="1:27" x14ac:dyDescent="0.3">
      <c r="A6" s="60" t="s">
        <v>289</v>
      </c>
      <c r="B6" s="60">
        <v>2200</v>
      </c>
      <c r="C6" s="60">
        <v>1924.4072000000001</v>
      </c>
      <c r="E6" s="60" t="s">
        <v>331</v>
      </c>
      <c r="F6" s="60">
        <v>55</v>
      </c>
      <c r="G6" s="60">
        <v>15</v>
      </c>
      <c r="H6" s="60">
        <v>7</v>
      </c>
      <c r="J6" s="60" t="s">
        <v>331</v>
      </c>
      <c r="K6" s="60">
        <v>0.1</v>
      </c>
      <c r="L6" s="60">
        <v>4</v>
      </c>
      <c r="N6" s="60" t="s">
        <v>332</v>
      </c>
      <c r="O6" s="60">
        <v>50</v>
      </c>
      <c r="P6" s="60">
        <v>60</v>
      </c>
      <c r="Q6" s="60">
        <v>0</v>
      </c>
      <c r="R6" s="60">
        <v>0</v>
      </c>
      <c r="S6" s="60">
        <v>83.958150000000003</v>
      </c>
      <c r="U6" s="60" t="s">
        <v>333</v>
      </c>
      <c r="V6" s="60">
        <v>0</v>
      </c>
      <c r="W6" s="60">
        <v>0</v>
      </c>
      <c r="X6" s="60">
        <v>25</v>
      </c>
      <c r="Y6" s="60">
        <v>0</v>
      </c>
      <c r="Z6" s="60">
        <v>31.106929999999998</v>
      </c>
    </row>
    <row r="7" spans="1:27" x14ac:dyDescent="0.3">
      <c r="E7" s="60" t="s">
        <v>286</v>
      </c>
      <c r="F7" s="60">
        <v>65</v>
      </c>
      <c r="G7" s="60">
        <v>30</v>
      </c>
      <c r="H7" s="60">
        <v>20</v>
      </c>
      <c r="J7" s="60" t="s">
        <v>286</v>
      </c>
      <c r="K7" s="60">
        <v>1</v>
      </c>
      <c r="L7" s="60">
        <v>10</v>
      </c>
    </row>
    <row r="8" spans="1:27" x14ac:dyDescent="0.3">
      <c r="E8" s="60" t="s">
        <v>334</v>
      </c>
      <c r="F8" s="60">
        <v>66.007000000000005</v>
      </c>
      <c r="G8" s="60">
        <v>13.246</v>
      </c>
      <c r="H8" s="60">
        <v>20.747</v>
      </c>
      <c r="J8" s="60" t="s">
        <v>283</v>
      </c>
      <c r="K8" s="60">
        <v>8.4280000000000008</v>
      </c>
      <c r="L8" s="60">
        <v>21.097999999999999</v>
      </c>
    </row>
    <row r="13" spans="1:27" x14ac:dyDescent="0.3">
      <c r="A13" s="64" t="s">
        <v>335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308</v>
      </c>
      <c r="B14" s="66"/>
      <c r="C14" s="66"/>
      <c r="D14" s="66"/>
      <c r="E14" s="66"/>
      <c r="F14" s="66"/>
      <c r="H14" s="66" t="s">
        <v>336</v>
      </c>
      <c r="I14" s="66"/>
      <c r="J14" s="66"/>
      <c r="K14" s="66"/>
      <c r="L14" s="66"/>
      <c r="M14" s="66"/>
      <c r="O14" s="66" t="s">
        <v>337</v>
      </c>
      <c r="P14" s="66"/>
      <c r="Q14" s="66"/>
      <c r="R14" s="66"/>
      <c r="S14" s="66"/>
      <c r="T14" s="66"/>
      <c r="V14" s="66" t="s">
        <v>338</v>
      </c>
      <c r="W14" s="66"/>
      <c r="X14" s="66"/>
      <c r="Y14" s="66"/>
      <c r="Z14" s="66"/>
      <c r="AA14" s="66"/>
    </row>
    <row r="15" spans="1:27" x14ac:dyDescent="0.3">
      <c r="A15" s="60"/>
      <c r="B15" s="60" t="s">
        <v>285</v>
      </c>
      <c r="C15" s="60" t="s">
        <v>328</v>
      </c>
      <c r="D15" s="60" t="s">
        <v>277</v>
      </c>
      <c r="E15" s="60" t="s">
        <v>282</v>
      </c>
      <c r="F15" s="60" t="s">
        <v>280</v>
      </c>
      <c r="H15" s="60"/>
      <c r="I15" s="60" t="s">
        <v>285</v>
      </c>
      <c r="J15" s="60" t="s">
        <v>339</v>
      </c>
      <c r="K15" s="60" t="s">
        <v>277</v>
      </c>
      <c r="L15" s="60" t="s">
        <v>282</v>
      </c>
      <c r="M15" s="60" t="s">
        <v>280</v>
      </c>
      <c r="O15" s="60"/>
      <c r="P15" s="60" t="s">
        <v>285</v>
      </c>
      <c r="Q15" s="60" t="s">
        <v>281</v>
      </c>
      <c r="R15" s="60" t="s">
        <v>277</v>
      </c>
      <c r="S15" s="60" t="s">
        <v>282</v>
      </c>
      <c r="T15" s="60" t="s">
        <v>340</v>
      </c>
      <c r="V15" s="60"/>
      <c r="W15" s="60" t="s">
        <v>285</v>
      </c>
      <c r="X15" s="60" t="s">
        <v>328</v>
      </c>
      <c r="Y15" s="60" t="s">
        <v>329</v>
      </c>
      <c r="Z15" s="60" t="s">
        <v>341</v>
      </c>
      <c r="AA15" s="60" t="s">
        <v>280</v>
      </c>
    </row>
    <row r="16" spans="1:27" x14ac:dyDescent="0.3">
      <c r="A16" s="60" t="s">
        <v>342</v>
      </c>
      <c r="B16" s="60">
        <v>530</v>
      </c>
      <c r="C16" s="60">
        <v>750</v>
      </c>
      <c r="D16" s="60">
        <v>0</v>
      </c>
      <c r="E16" s="60">
        <v>3000</v>
      </c>
      <c r="F16" s="60">
        <v>742.33074999999997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30.742312999999999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5.3768539999999998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404.52965999999998</v>
      </c>
    </row>
    <row r="23" spans="1:62" x14ac:dyDescent="0.3">
      <c r="A23" s="64" t="s">
        <v>309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343</v>
      </c>
      <c r="B24" s="66"/>
      <c r="C24" s="66"/>
      <c r="D24" s="66"/>
      <c r="E24" s="66"/>
      <c r="F24" s="66"/>
      <c r="H24" s="66" t="s">
        <v>278</v>
      </c>
      <c r="I24" s="66"/>
      <c r="J24" s="66"/>
      <c r="K24" s="66"/>
      <c r="L24" s="66"/>
      <c r="M24" s="66"/>
      <c r="O24" s="66" t="s">
        <v>279</v>
      </c>
      <c r="P24" s="66"/>
      <c r="Q24" s="66"/>
      <c r="R24" s="66"/>
      <c r="S24" s="66"/>
      <c r="T24" s="66"/>
      <c r="V24" s="66" t="s">
        <v>344</v>
      </c>
      <c r="W24" s="66"/>
      <c r="X24" s="66"/>
      <c r="Y24" s="66"/>
      <c r="Z24" s="66"/>
      <c r="AA24" s="66"/>
      <c r="AC24" s="66" t="s">
        <v>345</v>
      </c>
      <c r="AD24" s="66"/>
      <c r="AE24" s="66"/>
      <c r="AF24" s="66"/>
      <c r="AG24" s="66"/>
      <c r="AH24" s="66"/>
      <c r="AJ24" s="66" t="s">
        <v>291</v>
      </c>
      <c r="AK24" s="66"/>
      <c r="AL24" s="66"/>
      <c r="AM24" s="66"/>
      <c r="AN24" s="66"/>
      <c r="AO24" s="66"/>
      <c r="AQ24" s="66" t="s">
        <v>284</v>
      </c>
      <c r="AR24" s="66"/>
      <c r="AS24" s="66"/>
      <c r="AT24" s="66"/>
      <c r="AU24" s="66"/>
      <c r="AV24" s="66"/>
      <c r="AX24" s="66" t="s">
        <v>292</v>
      </c>
      <c r="AY24" s="66"/>
      <c r="AZ24" s="66"/>
      <c r="BA24" s="66"/>
      <c r="BB24" s="66"/>
      <c r="BC24" s="66"/>
      <c r="BE24" s="66" t="s">
        <v>346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285</v>
      </c>
      <c r="C25" s="60" t="s">
        <v>281</v>
      </c>
      <c r="D25" s="60" t="s">
        <v>277</v>
      </c>
      <c r="E25" s="60" t="s">
        <v>347</v>
      </c>
      <c r="F25" s="60" t="s">
        <v>340</v>
      </c>
      <c r="H25" s="60"/>
      <c r="I25" s="60" t="s">
        <v>285</v>
      </c>
      <c r="J25" s="60" t="s">
        <v>328</v>
      </c>
      <c r="K25" s="60" t="s">
        <v>348</v>
      </c>
      <c r="L25" s="60" t="s">
        <v>282</v>
      </c>
      <c r="M25" s="60" t="s">
        <v>340</v>
      </c>
      <c r="O25" s="60"/>
      <c r="P25" s="60" t="s">
        <v>285</v>
      </c>
      <c r="Q25" s="60" t="s">
        <v>281</v>
      </c>
      <c r="R25" s="60" t="s">
        <v>348</v>
      </c>
      <c r="S25" s="60" t="s">
        <v>282</v>
      </c>
      <c r="T25" s="60" t="s">
        <v>340</v>
      </c>
      <c r="V25" s="60"/>
      <c r="W25" s="60" t="s">
        <v>349</v>
      </c>
      <c r="X25" s="60" t="s">
        <v>281</v>
      </c>
      <c r="Y25" s="60" t="s">
        <v>277</v>
      </c>
      <c r="Z25" s="60" t="s">
        <v>282</v>
      </c>
      <c r="AA25" s="60" t="s">
        <v>280</v>
      </c>
      <c r="AC25" s="60"/>
      <c r="AD25" s="60" t="s">
        <v>350</v>
      </c>
      <c r="AE25" s="60" t="s">
        <v>281</v>
      </c>
      <c r="AF25" s="60" t="s">
        <v>351</v>
      </c>
      <c r="AG25" s="60" t="s">
        <v>282</v>
      </c>
      <c r="AH25" s="60" t="s">
        <v>352</v>
      </c>
      <c r="AJ25" s="60"/>
      <c r="AK25" s="60" t="s">
        <v>327</v>
      </c>
      <c r="AL25" s="60" t="s">
        <v>328</v>
      </c>
      <c r="AM25" s="60" t="s">
        <v>277</v>
      </c>
      <c r="AN25" s="60" t="s">
        <v>341</v>
      </c>
      <c r="AO25" s="60" t="s">
        <v>280</v>
      </c>
      <c r="AQ25" s="60"/>
      <c r="AR25" s="60" t="s">
        <v>327</v>
      </c>
      <c r="AS25" s="60" t="s">
        <v>281</v>
      </c>
      <c r="AT25" s="60" t="s">
        <v>353</v>
      </c>
      <c r="AU25" s="60" t="s">
        <v>282</v>
      </c>
      <c r="AV25" s="60" t="s">
        <v>340</v>
      </c>
      <c r="AX25" s="60"/>
      <c r="AY25" s="60" t="s">
        <v>285</v>
      </c>
      <c r="AZ25" s="60" t="s">
        <v>281</v>
      </c>
      <c r="BA25" s="60" t="s">
        <v>351</v>
      </c>
      <c r="BB25" s="60" t="s">
        <v>341</v>
      </c>
      <c r="BC25" s="60" t="s">
        <v>280</v>
      </c>
      <c r="BE25" s="60"/>
      <c r="BF25" s="60" t="s">
        <v>350</v>
      </c>
      <c r="BG25" s="60" t="s">
        <v>328</v>
      </c>
      <c r="BH25" s="60" t="s">
        <v>353</v>
      </c>
      <c r="BI25" s="60" t="s">
        <v>282</v>
      </c>
      <c r="BJ25" s="60" t="s">
        <v>330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162.94051999999999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2.0336470000000002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1.5866960000000001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19.173359000000001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2.7503529000000002</v>
      </c>
      <c r="AJ26" s="60" t="s">
        <v>287</v>
      </c>
      <c r="AK26" s="60">
        <v>320</v>
      </c>
      <c r="AL26" s="60">
        <v>400</v>
      </c>
      <c r="AM26" s="60">
        <v>0</v>
      </c>
      <c r="AN26" s="60">
        <v>1000</v>
      </c>
      <c r="AO26" s="60">
        <v>710.18679999999995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11.808434500000001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2.713549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1.6560097</v>
      </c>
    </row>
    <row r="33" spans="1:68" x14ac:dyDescent="0.3">
      <c r="A33" s="64" t="s">
        <v>312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354</v>
      </c>
      <c r="I34" s="66"/>
      <c r="J34" s="66"/>
      <c r="K34" s="66"/>
      <c r="L34" s="66"/>
      <c r="M34" s="66"/>
      <c r="O34" s="66" t="s">
        <v>355</v>
      </c>
      <c r="P34" s="66"/>
      <c r="Q34" s="66"/>
      <c r="R34" s="66"/>
      <c r="S34" s="66"/>
      <c r="T34" s="66"/>
      <c r="V34" s="66" t="s">
        <v>356</v>
      </c>
      <c r="W34" s="66"/>
      <c r="X34" s="66"/>
      <c r="Y34" s="66"/>
      <c r="Z34" s="66"/>
      <c r="AA34" s="66"/>
      <c r="AC34" s="66" t="s">
        <v>293</v>
      </c>
      <c r="AD34" s="66"/>
      <c r="AE34" s="66"/>
      <c r="AF34" s="66"/>
      <c r="AG34" s="66"/>
      <c r="AH34" s="66"/>
      <c r="AJ34" s="66" t="s">
        <v>294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285</v>
      </c>
      <c r="C35" s="60" t="s">
        <v>281</v>
      </c>
      <c r="D35" s="60" t="s">
        <v>353</v>
      </c>
      <c r="E35" s="60" t="s">
        <v>282</v>
      </c>
      <c r="F35" s="60" t="s">
        <v>280</v>
      </c>
      <c r="H35" s="60"/>
      <c r="I35" s="60" t="s">
        <v>285</v>
      </c>
      <c r="J35" s="60" t="s">
        <v>281</v>
      </c>
      <c r="K35" s="60" t="s">
        <v>277</v>
      </c>
      <c r="L35" s="60" t="s">
        <v>282</v>
      </c>
      <c r="M35" s="60" t="s">
        <v>280</v>
      </c>
      <c r="O35" s="60"/>
      <c r="P35" s="60" t="s">
        <v>327</v>
      </c>
      <c r="Q35" s="60" t="s">
        <v>281</v>
      </c>
      <c r="R35" s="60" t="s">
        <v>329</v>
      </c>
      <c r="S35" s="60" t="s">
        <v>341</v>
      </c>
      <c r="T35" s="60" t="s">
        <v>340</v>
      </c>
      <c r="V35" s="60"/>
      <c r="W35" s="60" t="s">
        <v>285</v>
      </c>
      <c r="X35" s="60" t="s">
        <v>328</v>
      </c>
      <c r="Y35" s="60" t="s">
        <v>277</v>
      </c>
      <c r="Z35" s="60" t="s">
        <v>282</v>
      </c>
      <c r="AA35" s="60" t="s">
        <v>280</v>
      </c>
      <c r="AC35" s="60"/>
      <c r="AD35" s="60" t="s">
        <v>285</v>
      </c>
      <c r="AE35" s="60" t="s">
        <v>357</v>
      </c>
      <c r="AF35" s="60" t="s">
        <v>277</v>
      </c>
      <c r="AG35" s="60" t="s">
        <v>341</v>
      </c>
      <c r="AH35" s="60" t="s">
        <v>358</v>
      </c>
      <c r="AJ35" s="60"/>
      <c r="AK35" s="60" t="s">
        <v>285</v>
      </c>
      <c r="AL35" s="60" t="s">
        <v>281</v>
      </c>
      <c r="AM35" s="60" t="s">
        <v>277</v>
      </c>
      <c r="AN35" s="60" t="s">
        <v>282</v>
      </c>
      <c r="AO35" s="60" t="s">
        <v>330</v>
      </c>
    </row>
    <row r="36" spans="1:68" x14ac:dyDescent="0.3">
      <c r="A36" s="60" t="s">
        <v>17</v>
      </c>
      <c r="B36" s="60">
        <v>600</v>
      </c>
      <c r="C36" s="60">
        <v>750</v>
      </c>
      <c r="D36" s="60">
        <v>0</v>
      </c>
      <c r="E36" s="60">
        <v>2000</v>
      </c>
      <c r="F36" s="60">
        <v>675.46624999999995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1377.4049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7458.4250000000002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3984.7550000000001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93.292145000000005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189.40904</v>
      </c>
    </row>
    <row r="43" spans="1:68" x14ac:dyDescent="0.3">
      <c r="A43" s="64" t="s">
        <v>295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296</v>
      </c>
      <c r="B44" s="66"/>
      <c r="C44" s="66"/>
      <c r="D44" s="66"/>
      <c r="E44" s="66"/>
      <c r="F44" s="66"/>
      <c r="H44" s="66" t="s">
        <v>297</v>
      </c>
      <c r="I44" s="66"/>
      <c r="J44" s="66"/>
      <c r="K44" s="66"/>
      <c r="L44" s="66"/>
      <c r="M44" s="66"/>
      <c r="O44" s="66" t="s">
        <v>298</v>
      </c>
      <c r="P44" s="66"/>
      <c r="Q44" s="66"/>
      <c r="R44" s="66"/>
      <c r="S44" s="66"/>
      <c r="T44" s="66"/>
      <c r="V44" s="66" t="s">
        <v>299</v>
      </c>
      <c r="W44" s="66"/>
      <c r="X44" s="66"/>
      <c r="Y44" s="66"/>
      <c r="Z44" s="66"/>
      <c r="AA44" s="66"/>
      <c r="AC44" s="66" t="s">
        <v>300</v>
      </c>
      <c r="AD44" s="66"/>
      <c r="AE44" s="66"/>
      <c r="AF44" s="66"/>
      <c r="AG44" s="66"/>
      <c r="AH44" s="66"/>
      <c r="AJ44" s="66" t="s">
        <v>301</v>
      </c>
      <c r="AK44" s="66"/>
      <c r="AL44" s="66"/>
      <c r="AM44" s="66"/>
      <c r="AN44" s="66"/>
      <c r="AO44" s="66"/>
      <c r="AQ44" s="66" t="s">
        <v>302</v>
      </c>
      <c r="AR44" s="66"/>
      <c r="AS44" s="66"/>
      <c r="AT44" s="66"/>
      <c r="AU44" s="66"/>
      <c r="AV44" s="66"/>
      <c r="AX44" s="66" t="s">
        <v>313</v>
      </c>
      <c r="AY44" s="66"/>
      <c r="AZ44" s="66"/>
      <c r="BA44" s="66"/>
      <c r="BB44" s="66"/>
      <c r="BC44" s="66"/>
      <c r="BE44" s="66" t="s">
        <v>303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285</v>
      </c>
      <c r="C45" s="60" t="s">
        <v>281</v>
      </c>
      <c r="D45" s="60" t="s">
        <v>277</v>
      </c>
      <c r="E45" s="60" t="s">
        <v>282</v>
      </c>
      <c r="F45" s="60" t="s">
        <v>280</v>
      </c>
      <c r="H45" s="60"/>
      <c r="I45" s="60" t="s">
        <v>285</v>
      </c>
      <c r="J45" s="60" t="s">
        <v>281</v>
      </c>
      <c r="K45" s="60" t="s">
        <v>277</v>
      </c>
      <c r="L45" s="60" t="s">
        <v>282</v>
      </c>
      <c r="M45" s="60" t="s">
        <v>280</v>
      </c>
      <c r="O45" s="60"/>
      <c r="P45" s="60" t="s">
        <v>285</v>
      </c>
      <c r="Q45" s="60" t="s">
        <v>281</v>
      </c>
      <c r="R45" s="60" t="s">
        <v>277</v>
      </c>
      <c r="S45" s="60" t="s">
        <v>282</v>
      </c>
      <c r="T45" s="60" t="s">
        <v>280</v>
      </c>
      <c r="V45" s="60"/>
      <c r="W45" s="60" t="s">
        <v>285</v>
      </c>
      <c r="X45" s="60" t="s">
        <v>281</v>
      </c>
      <c r="Y45" s="60" t="s">
        <v>277</v>
      </c>
      <c r="Z45" s="60" t="s">
        <v>282</v>
      </c>
      <c r="AA45" s="60" t="s">
        <v>280</v>
      </c>
      <c r="AC45" s="60"/>
      <c r="AD45" s="60" t="s">
        <v>285</v>
      </c>
      <c r="AE45" s="60" t="s">
        <v>281</v>
      </c>
      <c r="AF45" s="60" t="s">
        <v>277</v>
      </c>
      <c r="AG45" s="60" t="s">
        <v>282</v>
      </c>
      <c r="AH45" s="60" t="s">
        <v>280</v>
      </c>
      <c r="AJ45" s="60"/>
      <c r="AK45" s="60" t="s">
        <v>285</v>
      </c>
      <c r="AL45" s="60" t="s">
        <v>281</v>
      </c>
      <c r="AM45" s="60" t="s">
        <v>277</v>
      </c>
      <c r="AN45" s="60" t="s">
        <v>282</v>
      </c>
      <c r="AO45" s="60" t="s">
        <v>280</v>
      </c>
      <c r="AQ45" s="60"/>
      <c r="AR45" s="60" t="s">
        <v>285</v>
      </c>
      <c r="AS45" s="60" t="s">
        <v>281</v>
      </c>
      <c r="AT45" s="60" t="s">
        <v>277</v>
      </c>
      <c r="AU45" s="60" t="s">
        <v>282</v>
      </c>
      <c r="AV45" s="60" t="s">
        <v>280</v>
      </c>
      <c r="AX45" s="60"/>
      <c r="AY45" s="60" t="s">
        <v>285</v>
      </c>
      <c r="AZ45" s="60" t="s">
        <v>281</v>
      </c>
      <c r="BA45" s="60" t="s">
        <v>277</v>
      </c>
      <c r="BB45" s="60" t="s">
        <v>282</v>
      </c>
      <c r="BC45" s="60" t="s">
        <v>280</v>
      </c>
      <c r="BE45" s="60"/>
      <c r="BF45" s="60" t="s">
        <v>285</v>
      </c>
      <c r="BG45" s="60" t="s">
        <v>281</v>
      </c>
      <c r="BH45" s="60" t="s">
        <v>277</v>
      </c>
      <c r="BI45" s="60" t="s">
        <v>282</v>
      </c>
      <c r="BJ45" s="60" t="s">
        <v>280</v>
      </c>
    </row>
    <row r="46" spans="1:68" x14ac:dyDescent="0.3">
      <c r="A46" s="60" t="s">
        <v>23</v>
      </c>
      <c r="B46" s="60">
        <v>7</v>
      </c>
      <c r="C46" s="60">
        <v>10</v>
      </c>
      <c r="D46" s="60">
        <v>0</v>
      </c>
      <c r="E46" s="60">
        <v>45</v>
      </c>
      <c r="F46" s="60">
        <v>20.430744000000001</v>
      </c>
      <c r="H46" s="60" t="s">
        <v>24</v>
      </c>
      <c r="I46" s="60">
        <v>8</v>
      </c>
      <c r="J46" s="60">
        <v>9</v>
      </c>
      <c r="K46" s="60">
        <v>0</v>
      </c>
      <c r="L46" s="60">
        <v>35</v>
      </c>
      <c r="M46" s="60">
        <v>12.229604999999999</v>
      </c>
      <c r="O46" s="60" t="s">
        <v>304</v>
      </c>
      <c r="P46" s="60">
        <v>600</v>
      </c>
      <c r="Q46" s="60">
        <v>800</v>
      </c>
      <c r="R46" s="60">
        <v>0</v>
      </c>
      <c r="S46" s="60">
        <v>10000</v>
      </c>
      <c r="T46" s="60">
        <v>970.91692999999998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3.5591117999999998E-2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3.8621894999999999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124.302284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88.690285000000003</v>
      </c>
      <c r="AX46" s="60" t="s">
        <v>305</v>
      </c>
      <c r="AY46" s="60"/>
      <c r="AZ46" s="60"/>
      <c r="BA46" s="60"/>
      <c r="BB46" s="60"/>
      <c r="BC46" s="60"/>
      <c r="BE46" s="60" t="s">
        <v>306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17" sqref="E17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359</v>
      </c>
      <c r="B2" s="55" t="s">
        <v>360</v>
      </c>
      <c r="C2" s="55" t="s">
        <v>310</v>
      </c>
      <c r="D2" s="55">
        <v>62</v>
      </c>
      <c r="E2" s="55">
        <v>1924.4072000000001</v>
      </c>
      <c r="F2" s="55">
        <v>267.11130000000003</v>
      </c>
      <c r="G2" s="55">
        <v>53.601370000000003</v>
      </c>
      <c r="H2" s="55">
        <v>34.427303000000002</v>
      </c>
      <c r="I2" s="55">
        <v>19.174067999999998</v>
      </c>
      <c r="J2" s="55">
        <v>83.958150000000003</v>
      </c>
      <c r="K2" s="55">
        <v>41.875003999999997</v>
      </c>
      <c r="L2" s="55">
        <v>42.083150000000003</v>
      </c>
      <c r="M2" s="55">
        <v>31.106929999999998</v>
      </c>
      <c r="N2" s="55">
        <v>2.886469</v>
      </c>
      <c r="O2" s="55">
        <v>17.309664000000001</v>
      </c>
      <c r="P2" s="55">
        <v>1046.8052</v>
      </c>
      <c r="Q2" s="55">
        <v>32.656930000000003</v>
      </c>
      <c r="R2" s="55">
        <v>742.33074999999997</v>
      </c>
      <c r="S2" s="55">
        <v>91.451419999999999</v>
      </c>
      <c r="T2" s="55">
        <v>7810.5519999999997</v>
      </c>
      <c r="U2" s="55">
        <v>5.3768539999999998</v>
      </c>
      <c r="V2" s="55">
        <v>30.742312999999999</v>
      </c>
      <c r="W2" s="55">
        <v>404.52965999999998</v>
      </c>
      <c r="X2" s="55">
        <v>162.94051999999999</v>
      </c>
      <c r="Y2" s="55">
        <v>2.0336470000000002</v>
      </c>
      <c r="Z2" s="55">
        <v>1.5866960000000001</v>
      </c>
      <c r="AA2" s="55">
        <v>19.173359000000001</v>
      </c>
      <c r="AB2" s="55">
        <v>2.7503529000000002</v>
      </c>
      <c r="AC2" s="55">
        <v>710.18679999999995</v>
      </c>
      <c r="AD2" s="55">
        <v>11.808434500000001</v>
      </c>
      <c r="AE2" s="55">
        <v>2.713549</v>
      </c>
      <c r="AF2" s="55">
        <v>1.6560097</v>
      </c>
      <c r="AG2" s="55">
        <v>675.46624999999995</v>
      </c>
      <c r="AH2" s="55">
        <v>433.64605999999998</v>
      </c>
      <c r="AI2" s="55">
        <v>241.82017999999999</v>
      </c>
      <c r="AJ2" s="55">
        <v>1377.4049</v>
      </c>
      <c r="AK2" s="55">
        <v>7458.4250000000002</v>
      </c>
      <c r="AL2" s="55">
        <v>93.292145000000005</v>
      </c>
      <c r="AM2" s="55">
        <v>3984.7550000000001</v>
      </c>
      <c r="AN2" s="55">
        <v>189.40904</v>
      </c>
      <c r="AO2" s="55">
        <v>20.430744000000001</v>
      </c>
      <c r="AP2" s="55">
        <v>14.885911</v>
      </c>
      <c r="AQ2" s="55">
        <v>5.5448336999999999</v>
      </c>
      <c r="AR2" s="55">
        <v>12.229604999999999</v>
      </c>
      <c r="AS2" s="55">
        <v>970.91692999999998</v>
      </c>
      <c r="AT2" s="55">
        <v>3.5591117999999998E-2</v>
      </c>
      <c r="AU2" s="55">
        <v>3.8621894999999999</v>
      </c>
      <c r="AV2" s="55">
        <v>124.302284</v>
      </c>
      <c r="AW2" s="55">
        <v>88.690285000000003</v>
      </c>
      <c r="AX2" s="55">
        <v>0.3359432</v>
      </c>
      <c r="AY2" s="55">
        <v>2.0580099999999999</v>
      </c>
      <c r="AZ2" s="55">
        <v>313.25644</v>
      </c>
      <c r="BA2" s="55">
        <v>55.391888000000002</v>
      </c>
      <c r="BB2" s="55">
        <v>14.069392000000001</v>
      </c>
      <c r="BC2" s="55">
        <v>18.404661000000001</v>
      </c>
      <c r="BD2" s="55">
        <v>22.904174999999999</v>
      </c>
      <c r="BE2" s="55">
        <v>1.4523581999999999</v>
      </c>
      <c r="BF2" s="55">
        <v>7.5106535000000001</v>
      </c>
      <c r="BG2" s="55">
        <v>1.1518281E-3</v>
      </c>
      <c r="BH2" s="55">
        <v>1.4795959000000001E-3</v>
      </c>
      <c r="BI2" s="55">
        <v>1.6957109999999999E-3</v>
      </c>
      <c r="BJ2" s="55">
        <v>3.5780645999999999E-2</v>
      </c>
      <c r="BK2" s="55">
        <v>8.8602166000000004E-5</v>
      </c>
      <c r="BL2" s="55">
        <v>0.20603137999999999</v>
      </c>
      <c r="BM2" s="55">
        <v>3.3637959999999998</v>
      </c>
      <c r="BN2" s="55">
        <v>0.81172644999999999</v>
      </c>
      <c r="BO2" s="55">
        <v>57.457366999999998</v>
      </c>
      <c r="BP2" s="55">
        <v>9.6657030000000006</v>
      </c>
      <c r="BQ2" s="55">
        <v>16.481263999999999</v>
      </c>
      <c r="BR2" s="55">
        <v>63.845931999999998</v>
      </c>
      <c r="BS2" s="55">
        <v>43.856544</v>
      </c>
      <c r="BT2" s="55">
        <v>11.2990055</v>
      </c>
      <c r="BU2" s="55">
        <v>6.3097924E-2</v>
      </c>
      <c r="BV2" s="55">
        <v>8.8711425999999996E-2</v>
      </c>
      <c r="BW2" s="55">
        <v>0.74954980000000004</v>
      </c>
      <c r="BX2" s="55">
        <v>1.5817232999999999</v>
      </c>
      <c r="BY2" s="55">
        <v>0.13300477999999999</v>
      </c>
      <c r="BZ2" s="55">
        <v>6.5499899999999997E-4</v>
      </c>
      <c r="CA2" s="55">
        <v>0.88435260000000004</v>
      </c>
      <c r="CB2" s="55">
        <v>5.5599429999999998E-2</v>
      </c>
      <c r="CC2" s="55">
        <v>0.23113921000000001</v>
      </c>
      <c r="CD2" s="55">
        <v>2.9172012999999999</v>
      </c>
      <c r="CE2" s="55">
        <v>6.9715454999999996E-2</v>
      </c>
      <c r="CF2" s="55">
        <v>0.39128154999999998</v>
      </c>
      <c r="CG2" s="55">
        <v>4.9500000000000003E-7</v>
      </c>
      <c r="CH2" s="55">
        <v>4.5605140000000002E-2</v>
      </c>
      <c r="CI2" s="55">
        <v>6.3708406000000002E-3</v>
      </c>
      <c r="CJ2" s="55">
        <v>6.5326950000000004</v>
      </c>
      <c r="CK2" s="55">
        <v>1.8703350000000001E-2</v>
      </c>
      <c r="CL2" s="55">
        <v>0.76954215999999998</v>
      </c>
      <c r="CM2" s="55">
        <v>3.3098068</v>
      </c>
      <c r="CN2" s="55">
        <v>2683.2395000000001</v>
      </c>
      <c r="CO2" s="55">
        <v>4661.4224000000004</v>
      </c>
      <c r="CP2" s="55">
        <v>3464.471</v>
      </c>
      <c r="CQ2" s="55">
        <v>1105.9373000000001</v>
      </c>
      <c r="CR2" s="55">
        <v>614.88869999999997</v>
      </c>
      <c r="CS2" s="55">
        <v>346.17493000000002</v>
      </c>
      <c r="CT2" s="55">
        <v>2714.2168000000001</v>
      </c>
      <c r="CU2" s="55">
        <v>1821.8761</v>
      </c>
      <c r="CV2" s="55">
        <v>975.94916000000001</v>
      </c>
      <c r="CW2" s="55">
        <v>2158.1797000000001</v>
      </c>
      <c r="CX2" s="55">
        <v>608.06970000000001</v>
      </c>
      <c r="CY2" s="55">
        <v>3153.6138000000001</v>
      </c>
      <c r="CZ2" s="55">
        <v>1648.4368999999999</v>
      </c>
      <c r="DA2" s="55">
        <v>4303.7772999999997</v>
      </c>
      <c r="DB2" s="55">
        <v>3646.297</v>
      </c>
      <c r="DC2" s="55">
        <v>6339.1670000000004</v>
      </c>
      <c r="DD2" s="55">
        <v>10639.066999999999</v>
      </c>
      <c r="DE2" s="55">
        <v>2460.4301999999998</v>
      </c>
      <c r="DF2" s="55">
        <v>3826.1527999999998</v>
      </c>
      <c r="DG2" s="55">
        <v>2443.605</v>
      </c>
      <c r="DH2" s="55">
        <v>186.9408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55.391888000000002</v>
      </c>
      <c r="B6">
        <f>BB2</f>
        <v>14.069392000000001</v>
      </c>
      <c r="C6">
        <f>BC2</f>
        <v>18.404661000000001</v>
      </c>
      <c r="D6">
        <f>BD2</f>
        <v>22.904174999999999</v>
      </c>
    </row>
    <row r="7" spans="1:113" x14ac:dyDescent="0.3">
      <c r="B7">
        <f>ROUND(B6/MAX($B$6,$C$6,$D$6),1)</f>
        <v>0.6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M25" sqref="M2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21605</v>
      </c>
      <c r="C2" s="51">
        <f ca="1">YEAR(TODAY())-YEAR(B2)+IF(TODAY()&gt;=DATE(YEAR(TODAY()),MONTH(B2),DAY(B2)),0,-1)</f>
        <v>62</v>
      </c>
      <c r="E2" s="47">
        <v>173.8</v>
      </c>
      <c r="F2" s="48" t="s">
        <v>275</v>
      </c>
      <c r="G2" s="47">
        <v>81.3</v>
      </c>
      <c r="H2" s="46" t="s">
        <v>40</v>
      </c>
      <c r="I2" s="67">
        <f>ROUND(G3/E3^2,1)</f>
        <v>26.9</v>
      </c>
    </row>
    <row r="3" spans="1:9" x14ac:dyDescent="0.3">
      <c r="E3" s="46">
        <f>E2/100</f>
        <v>1.7380000000000002</v>
      </c>
      <c r="F3" s="46" t="s">
        <v>39</v>
      </c>
      <c r="G3" s="46">
        <f>G2</f>
        <v>81.3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44328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V28" sqref="V28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박천근, ID : H1900711)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12일 16:21:38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15" sqref="Z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44328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62</v>
      </c>
      <c r="G12" s="132"/>
      <c r="H12" s="132"/>
      <c r="I12" s="132"/>
      <c r="K12" s="123">
        <f>'개인정보 및 신체계측 입력'!E2</f>
        <v>173.8</v>
      </c>
      <c r="L12" s="124"/>
      <c r="M12" s="117">
        <f>'개인정보 및 신체계측 입력'!G2</f>
        <v>81.3</v>
      </c>
      <c r="N12" s="118"/>
      <c r="O12" s="113" t="s">
        <v>270</v>
      </c>
      <c r="P12" s="107"/>
      <c r="Q12" s="110">
        <f>'개인정보 및 신체계측 입력'!I2</f>
        <v>26.9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박천근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66.007000000000005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13.246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20.747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0.6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0.8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1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21.1</v>
      </c>
      <c r="L72" s="34" t="s">
        <v>52</v>
      </c>
      <c r="M72" s="34">
        <f>ROUND('DRIs DATA'!K8,1)</f>
        <v>8.4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98.98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256.19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162.94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183.36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84.43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497.23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204.31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2200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2021-08-12T07:27:24Z</dcterms:modified>
</cp:coreProperties>
</file>