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<sst xmlns="http://schemas.openxmlformats.org/spreadsheetml/2006/main" count="692" uniqueCount="337">
  <si>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</si>
  <si>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</si>
  <si>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</si>
  <si>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</si>
  <si>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</si>
  <si>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</si>
  <si>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</si>
  <si>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</si>
  <si>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</si>
  <si>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</si>
  <si>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</si>
  <si>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</si>
  <si>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</si>
  <si>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</si>
  <si>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</si>
  <si>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</si>
  <si>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</si>
  <si>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</si>
  <si>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</si>
  <si>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</si>
  <si>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</si>
  <si>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</si>
  <si>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</si>
  <si>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</si>
  <si>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</si>
  <si>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</si>
  <si>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</si>
  <si>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</si>
  <si>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</si>
  <si>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</si>
  <si>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</si>
  <si>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</si>
  <si>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</si>
  <si>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</si>
  <si>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</si>
  <si>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</si>
  <si>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</si>
  <si>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</si>
  <si>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</si>
  <si>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</si>
  <si>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</si>
  <si>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</si>
  <si>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</si>
  <si>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</si>
  <si>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</si>
  <si>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</si>
  <si>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</si>
  <si>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</si>
  <si>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</si>
  <si>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</si>
  <si>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</si>
  <si>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</si>
  <si>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</si>
  <si>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</si>
  <si>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</si>
  <si>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</si>
  <si>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</si>
  <si>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</si>
  <si>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</si>
  <si>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</si>
  <si>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</si>
  <si>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</si>
  <si>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</si>
  <si>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</si>
  <si>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</si>
  <si>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</si>
  <si>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</si>
  <si>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</si>
  <si>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</si>
  <si>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</si>
  <si>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</si>
  <si>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</si>
  <si>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</si>
  <si>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</si>
  <si>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</si>
  <si>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</si>
  <si>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</si>
  <si>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</si>
  <si>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</si>
  <si>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</si>
  <si>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</si>
  <si>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</si>
  <si>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</si>
  <si>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</si>
  <si>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</si>
  <si>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</si>
  <si>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</si>
  <si>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</si>
  <si>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</si>
  <si>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</si>
  <si>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</si>
  <si>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</si>
  <si>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</si>
  <si>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</si>
  <si>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</si>
  <si>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</si>
  <si>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</si>
  <si>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</si>
  <si>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</si>
  <si>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</si>
  <si>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</si>
  <si>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</si>
  <si>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</si>
  <si>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</si>
  <si>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</si>
  <si>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</si>
  <si>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</si>
  <si>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</si>
  <si>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</si>
  <si>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</si>
  <si>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</si>
  <si>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</si>
  <si>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</si>
  <si>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</si>
  <si>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</si>
  <si>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</si>
  <si>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</si>
  <si>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</si>
  <si>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</si>
  <si>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</si>
  <si>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</si>
  <si>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</si>
  <si>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</si>
  <si>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</si>
  <si>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</si>
  <si>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</si>
  <si>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</si>
  <si>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</si>
  <si>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</si>
  <si>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</si>
  <si>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</si>
  <si>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</si>
  <si>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</si>
  <si>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</si>
  <si>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</si>
  <si>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</si>
  <si>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</si>
  <si>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</si>
  <si>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</si>
  <si>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</si>
  <si>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</si>
  <si>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</si>
  <si>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</si>
  <si>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</si>
  <si>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</si>
  <si>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</si>
  <si>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</si>
  <si>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</si>
  <si>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</si>
  <si>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</si>
  <si>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</si>
  <si>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</si>
  <si>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</si>
  <si>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</si>
  <si>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</si>
  <si>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</si>
  <si>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</si>
  <si>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</si>
  <si>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</si>
  <si>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</si>
  <si>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</si>
  <si>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</si>
  <si>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</si>
  <si>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</si>
  <si>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</si>
  <si>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</si>
  <si>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</si>
  <si>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</si>
  <si>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</si>
  <si>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</si>
  <si>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</si>
  <si>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</si>
  <si>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</si>
  <si>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</si>
  <si>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</si>
  <si>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</si>
  <si>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</si>
  <si>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</si>
  <si>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</si>
  <si>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</si>
  <si>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</si>
  <si>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</si>
  <si>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</si>
  <si>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</si>
  <si>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</si>
  <si>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</si>
  <si>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</si>
  <si>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</si>
  <si>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</si>
  <si>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</si>
  <si>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</si>
  <si>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</si>
  <si>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</si>
  <si>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</si>
  <si>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</si>
  <si>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</si>
  <si>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</si>
  <si>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</si>
  <si>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</si>
  <si>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</si>
  <si>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</si>
  <si>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</si>
  <si>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</si>
  <si>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</si>
  <si>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</si>
  <si>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</si>
  <si>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</si>
  <si>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</si>
  <si>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</si>
  <si>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</si>
  <si>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</si>
  <si>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</si>
  <si>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</si>
  <si>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</si>
  <si>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</si>
  <si>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</si>
  <si>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</si>
  <si>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</si>
  <si>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</si>
  <si>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</si>
  <si>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</si>
  <si>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</si>
  <si>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</si>
  <si>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</si>
  <si>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</si>
  <si>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</si>
  <si>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</si>
  <si>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</si>
  <si>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</si>
  <si>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</si>
  <si>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</si>
  <si>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</si>
  <si>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</si>
  <si>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</si>
  <si>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</si>
  <si>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</si>
  <si>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</si>
  <si>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</si>
  <si>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</si>
  <si>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</si>
  <si>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</si>
  <si>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</si>
  <si>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</si>
  <si>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</si>
  <si>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</si>
  <si>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</si>
  <si>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</si>
  <si>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</si>
  <si>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</si>
  <si>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</si>
  <si>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</si>
  <si>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</si>
  <si>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</si>
  <si>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</si>
  <si>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</si>
  <si>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</si>
  <si>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</si>
  <si>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</si>
  <si>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</si>
  <si>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</si>
  <si>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</si>
  <si>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</si>
  <si>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</si>
  <si>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</si>
  <si>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</si>
  <si>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</si>
  <si>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</si>
  <si>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</si>
  <si>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</si>
  <si>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</si>
  <si>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</si>
  <si>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</si>
  <si>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</si>
  <si>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</si>
  <si>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</si>
  <si>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</si>
  <si>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n-3불포화</t>
    <phoneticPr fontId="1" type="noConversion"/>
  </si>
  <si>
    <t>충분섭취량</t>
    <phoneticPr fontId="1" type="noConversion"/>
  </si>
  <si>
    <t>티아민</t>
    <phoneticPr fontId="1" type="noConversion"/>
  </si>
  <si>
    <t>리보플라빈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</si>
  <si>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</si>
  <si>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</si>
  <si>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</si>
  <si>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</si>
  <si>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</si>
  <si>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</si>
  <si>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</si>
  <si>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</si>
  <si>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</si>
  <si>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</si>
  <si>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</si>
  <si>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</si>
  <si>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</si>
  <si>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</si>
  <si>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</si>
  <si>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비타민B6</t>
    <phoneticPr fontId="1" type="noConversion"/>
  </si>
  <si>
    <t>엽산(μg DFE/일)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</si>
  <si>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</si>
  <si>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</si>
  <si>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</si>
  <si>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</si>
  <si>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</si>
  <si>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</si>
  <si>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</si>
  <si>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</si>
  <si>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</si>
  <si>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</si>
  <si>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</si>
  <si>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</si>
  <si>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</si>
  <si>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</si>
  <si>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</si>
  <si>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</si>
  <si>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</si>
  <si>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</si>
  <si>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</si>
  <si>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</si>
  <si>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</si>
  <si>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</si>
  <si>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</si>
  <si>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</si>
  <si>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</si>
  <si>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</si>
  <si>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</si>
  <si>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</si>
  <si>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M</t>
  </si>
  <si>
    <t>불포화지방산</t>
    <phoneticPr fontId="1" type="noConversion"/>
  </si>
  <si>
    <t>식이섬유</t>
    <phoneticPr fontId="1" type="noConversion"/>
  </si>
  <si>
    <t>단백질(g/일)</t>
    <phoneticPr fontId="1" type="noConversion"/>
  </si>
  <si>
    <t>니아신</t>
    <phoneticPr fontId="1" type="noConversion"/>
  </si>
  <si>
    <t>다량 무기질</t>
    <phoneticPr fontId="1" type="noConversion"/>
  </si>
  <si>
    <t>칼륨</t>
    <phoneticPr fontId="1" type="noConversion"/>
  </si>
  <si>
    <t>몰리브덴</t>
    <phoneticPr fontId="1" type="noConversion"/>
  </si>
  <si>
    <t>(설문지 : FFQ 95문항 설문지, 사용자 : 신태식, ID : H1900712)</t>
  </si>
  <si>
    <t>2021년 08월 12일 16:23:19</t>
  </si>
  <si>
    <t>H1900712</t>
  </si>
  <si>
    <t>신태식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</si>
</sst>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40.655678000000002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76080"/>
        <c:axId val="510579216"/>
      </c:barChart>
      <c:catAx>
        <c:axId val="51057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79216"/>
        <c:crosses val="autoZero"/>
        <c:auto val="1"/>
        <c:lblAlgn val="ctr"/>
        <c:lblOffset val="100"/>
        <c:noMultiLvlLbl val="0"/>
      </c:catAx>
      <c:valAx>
        <c:axId val="51057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7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1.3713356999999999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8544"/>
        <c:axId val="511994624"/>
      </c:barChart>
      <c:catAx>
        <c:axId val="51199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4624"/>
        <c:crosses val="autoZero"/>
        <c:auto val="1"/>
        <c:lblAlgn val="ctr"/>
        <c:lblOffset val="100"/>
        <c:noMultiLvlLbl val="0"/>
      </c:catAx>
      <c:valAx>
        <c:axId val="51199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2.0689926000000001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5800"/>
        <c:axId val="511996584"/>
      </c:barChart>
      <c:catAx>
        <c:axId val="51199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6584"/>
        <c:crosses val="autoZero"/>
        <c:auto val="1"/>
        <c:lblAlgn val="ctr"/>
        <c:lblOffset val="100"/>
        <c:noMultiLvlLbl val="0"/>
      </c:catAx>
      <c:valAx>
        <c:axId val="51199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713.37180000000001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62840"/>
        <c:axId val="510582352"/>
      </c:barChart>
      <c:catAx>
        <c:axId val="25986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82352"/>
        <c:crosses val="autoZero"/>
        <c:auto val="1"/>
        <c:lblAlgn val="ctr"/>
        <c:lblOffset val="100"/>
        <c:noMultiLvlLbl val="0"/>
      </c:catAx>
      <c:valAx>
        <c:axId val="51058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6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2196.4575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11040"/>
        <c:axId val="560303984"/>
      </c:barChart>
      <c:catAx>
        <c:axId val="56031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3984"/>
        <c:crosses val="autoZero"/>
        <c:auto val="1"/>
        <c:lblAlgn val="ctr"/>
        <c:lblOffset val="100"/>
        <c:noMultiLvlLbl val="0"/>
      </c:catAx>
      <c:valAx>
        <c:axId val="560303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61.670569999999998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05944"/>
        <c:axId val="560306336"/>
      </c:barChart>
      <c:catAx>
        <c:axId val="56030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6336"/>
        <c:crosses val="autoZero"/>
        <c:auto val="1"/>
        <c:lblAlgn val="ctr"/>
        <c:lblOffset val="100"/>
        <c:noMultiLvlLbl val="0"/>
      </c:catAx>
      <c:valAx>
        <c:axId val="56030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0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81.321780000000004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07512"/>
        <c:axId val="560308296"/>
      </c:barChart>
      <c:catAx>
        <c:axId val="56030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8296"/>
        <c:crosses val="autoZero"/>
        <c:auto val="1"/>
        <c:lblAlgn val="ctr"/>
        <c:lblOffset val="100"/>
        <c:noMultiLvlLbl val="0"/>
      </c:catAx>
      <c:valAx>
        <c:axId val="56030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0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6.8531035999999999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08688"/>
        <c:axId val="560307120"/>
      </c:barChart>
      <c:catAx>
        <c:axId val="56030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7120"/>
        <c:crosses val="autoZero"/>
        <c:auto val="1"/>
        <c:lblAlgn val="ctr"/>
        <c:lblOffset val="100"/>
        <c:noMultiLvlLbl val="0"/>
      </c:catAx>
      <c:valAx>
        <c:axId val="560307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0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425.03543000000002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05160"/>
        <c:axId val="560307904"/>
      </c:barChart>
      <c:catAx>
        <c:axId val="56030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7904"/>
        <c:crosses val="autoZero"/>
        <c:auto val="1"/>
        <c:lblAlgn val="ctr"/>
        <c:lblOffset val="100"/>
        <c:noMultiLvlLbl val="0"/>
      </c:catAx>
      <c:valAx>
        <c:axId val="5603079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0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1.5745816999999999E-2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09472"/>
        <c:axId val="560309864"/>
      </c:barChart>
      <c:catAx>
        <c:axId val="56030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9864"/>
        <c:crosses val="autoZero"/>
        <c:auto val="1"/>
        <c:lblAlgn val="ctr"/>
        <c:lblOffset val="100"/>
        <c:noMultiLvlLbl val="0"/>
      </c:catAx>
      <c:valAx>
        <c:axId val="56030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2.3124387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10648"/>
        <c:axId val="512756368"/>
      </c:barChart>
      <c:catAx>
        <c:axId val="56031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6368"/>
        <c:crosses val="autoZero"/>
        <c:auto val="1"/>
        <c:lblAlgn val="ctr"/>
        <c:lblOffset val="100"/>
        <c:noMultiLvlLbl val="0"/>
      </c:catAx>
      <c:valAx>
        <c:axId val="512756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1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21.043339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80392"/>
        <c:axId val="510576472"/>
      </c:barChart>
      <c:catAx>
        <c:axId val="51058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76472"/>
        <c:crosses val="autoZero"/>
        <c:auto val="1"/>
        <c:lblAlgn val="ctr"/>
        <c:lblOffset val="100"/>
        <c:noMultiLvlLbl val="0"/>
      </c:catAx>
      <c:valAx>
        <c:axId val="51057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8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276.16656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750880"/>
        <c:axId val="512756760"/>
      </c:barChart>
      <c:catAx>
        <c:axId val="51275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6760"/>
        <c:crosses val="autoZero"/>
        <c:auto val="1"/>
        <c:lblAlgn val="ctr"/>
        <c:lblOffset val="100"/>
        <c:noMultiLvlLbl val="0"/>
      </c:catAx>
      <c:valAx>
        <c:axId val="51275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49.241190000000003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755192"/>
        <c:axId val="512754800"/>
      </c:barChart>
      <c:catAx>
        <c:axId val="51275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4800"/>
        <c:crosses val="autoZero"/>
        <c:auto val="1"/>
        <c:lblAlgn val="ctr"/>
        <c:lblOffset val="100"/>
        <c:noMultiLvlLbl val="0"/>
      </c:catAx>
      <c:valAx>
        <c:axId val="51275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8.8659999999999997</c:v>
                </c:pt>
                <c:pt idx="1">
                  <c:v>12.843999999999999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2755584"/>
        <c:axId val="512755976"/>
      </c:barChart>
      <c:catAx>
        <c:axId val="51275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5976"/>
        <c:crosses val="autoZero"/>
        <c:auto val="1"/>
        <c:lblAlgn val="ctr"/>
        <c:lblOffset val="100"/>
        <c:noMultiLvlLbl val="0"/>
      </c:catAx>
      <c:valAx>
        <c:axId val="51275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4.7434950000000002</c:v>
                </c:pt>
                <c:pt idx="1">
                  <c:v>8.3548930000000006</c:v>
                </c:pt>
                <c:pt idx="2">
                  <c:v>9.6999449999999996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391.31619999999998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750096"/>
        <c:axId val="512752056"/>
      </c:barChart>
      <c:catAx>
        <c:axId val="51275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2056"/>
        <c:crosses val="autoZero"/>
        <c:auto val="1"/>
        <c:lblAlgn val="ctr"/>
        <c:lblOffset val="100"/>
        <c:noMultiLvlLbl val="0"/>
      </c:catAx>
      <c:valAx>
        <c:axId val="512752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13.19093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751272"/>
        <c:axId val="512753624"/>
      </c:barChart>
      <c:catAx>
        <c:axId val="51275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3624"/>
        <c:crosses val="autoZero"/>
        <c:auto val="1"/>
        <c:lblAlgn val="ctr"/>
        <c:lblOffset val="100"/>
        <c:noMultiLvlLbl val="0"/>
      </c:catAx>
      <c:valAx>
        <c:axId val="51275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72.649000000000001</c:v>
                </c:pt>
                <c:pt idx="1">
                  <c:v>11.131</c:v>
                </c:pt>
                <c:pt idx="2">
                  <c:v>16.22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2752840"/>
        <c:axId val="512753232"/>
      </c:barChart>
      <c:catAx>
        <c:axId val="51275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3232"/>
        <c:crosses val="autoZero"/>
        <c:auto val="1"/>
        <c:lblAlgn val="ctr"/>
        <c:lblOffset val="100"/>
        <c:noMultiLvlLbl val="0"/>
      </c:catAx>
      <c:valAx>
        <c:axId val="51275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1141.1014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2472"/>
        <c:axId val="41463256"/>
      </c:barChart>
      <c:catAx>
        <c:axId val="4146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3256"/>
        <c:crosses val="autoZero"/>
        <c:auto val="1"/>
        <c:lblAlgn val="ctr"/>
        <c:lblOffset val="100"/>
        <c:noMultiLvlLbl val="0"/>
      </c:catAx>
      <c:valAx>
        <c:axId val="41463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118.97436999999999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4432"/>
        <c:axId val="41462080"/>
      </c:barChart>
      <c:catAx>
        <c:axId val="4146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2080"/>
        <c:crosses val="autoZero"/>
        <c:auto val="1"/>
        <c:lblAlgn val="ctr"/>
        <c:lblOffset val="100"/>
        <c:noMultiLvlLbl val="0"/>
      </c:catAx>
      <c:valAx>
        <c:axId val="41462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340.48860000000002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0904"/>
        <c:axId val="41466000"/>
      </c:barChart>
      <c:catAx>
        <c:axId val="4146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6000"/>
        <c:crosses val="autoZero"/>
        <c:auto val="1"/>
        <c:lblAlgn val="ctr"/>
        <c:lblOffset val="100"/>
        <c:noMultiLvlLbl val="0"/>
      </c:catAx>
      <c:valAx>
        <c:axId val="4146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1.4480108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76864"/>
        <c:axId val="510580784"/>
      </c:barChart>
      <c:catAx>
        <c:axId val="51057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80784"/>
        <c:crosses val="autoZero"/>
        <c:auto val="1"/>
        <c:lblAlgn val="ctr"/>
        <c:lblOffset val="100"/>
        <c:noMultiLvlLbl val="0"/>
      </c:catAx>
      <c:valAx>
        <c:axId val="51058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7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4324.1415999999999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6392"/>
        <c:axId val="41460120"/>
      </c:barChart>
      <c:catAx>
        <c:axId val="4146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0120"/>
        <c:crosses val="autoZero"/>
        <c:auto val="1"/>
        <c:lblAlgn val="ctr"/>
        <c:lblOffset val="100"/>
        <c:noMultiLvlLbl val="0"/>
      </c:catAx>
      <c:valAx>
        <c:axId val="4146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11.662074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6784"/>
        <c:axId val="41467176"/>
      </c:barChart>
      <c:catAx>
        <c:axId val="4146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7176"/>
        <c:crosses val="autoZero"/>
        <c:auto val="1"/>
        <c:lblAlgn val="ctr"/>
        <c:lblOffset val="100"/>
        <c:noMultiLvlLbl val="0"/>
      </c:catAx>
      <c:valAx>
        <c:axId val="4146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1.2520026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0512"/>
        <c:axId val="41461688"/>
      </c:barChart>
      <c:catAx>
        <c:axId val="414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1688"/>
        <c:crosses val="autoZero"/>
        <c:auto val="1"/>
        <c:lblAlgn val="ctr"/>
        <c:lblOffset val="100"/>
        <c:noMultiLvlLbl val="0"/>
      </c:catAx>
      <c:valAx>
        <c:axId val="4146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180.20471000000001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77256"/>
        <c:axId val="510575296"/>
      </c:barChart>
      <c:catAx>
        <c:axId val="51057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75296"/>
        <c:crosses val="autoZero"/>
        <c:auto val="1"/>
        <c:lblAlgn val="ctr"/>
        <c:lblOffset val="100"/>
        <c:noMultiLvlLbl val="0"/>
      </c:catAx>
      <c:valAx>
        <c:axId val="51057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7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0.78110679999999999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2272"/>
        <c:axId val="511996192"/>
      </c:barChart>
      <c:catAx>
        <c:axId val="51199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6192"/>
        <c:crosses val="autoZero"/>
        <c:auto val="1"/>
        <c:lblAlgn val="ctr"/>
        <c:lblOffset val="100"/>
        <c:noMultiLvlLbl val="0"/>
      </c:catAx>
      <c:valAx>
        <c:axId val="511996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10.72174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9328"/>
        <c:axId val="511993056"/>
      </c:barChart>
      <c:catAx>
        <c:axId val="51199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3056"/>
        <c:crosses val="autoZero"/>
        <c:auto val="1"/>
        <c:lblAlgn val="ctr"/>
        <c:lblOffset val="100"/>
        <c:noMultiLvlLbl val="0"/>
      </c:catAx>
      <c:valAx>
        <c:axId val="51199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1.2520026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6976"/>
        <c:axId val="511991880"/>
      </c:barChart>
      <c:catAx>
        <c:axId val="51199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1880"/>
        <c:crosses val="autoZero"/>
        <c:auto val="1"/>
        <c:lblAlgn val="ctr"/>
        <c:lblOffset val="100"/>
        <c:noMultiLvlLbl val="0"/>
      </c:catAx>
      <c:valAx>
        <c:axId val="51199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400.29899999999998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7368"/>
        <c:axId val="511992664"/>
      </c:barChart>
      <c:catAx>
        <c:axId val="51199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2664"/>
        <c:crosses val="autoZero"/>
        <c:auto val="1"/>
        <c:lblAlgn val="ctr"/>
        <c:lblOffset val="100"/>
        <c:noMultiLvlLbl val="0"/>
      </c:catAx>
      <c:valAx>
        <c:axId val="51199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7.5508660000000001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8152"/>
        <c:axId val="511993448"/>
      </c:barChart>
      <c:catAx>
        <c:axId val="51199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3448"/>
        <c:crosses val="autoZero"/>
        <c:auto val="1"/>
        <c:lblAlgn val="ctr"/>
        <c:lblOffset val="100"/>
        <c:noMultiLvlLbl val="0"/>
      </c:catAx>
      <c:valAx>
        <c:axId val="51199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신태식, ID : H1900712)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12일 16:23:19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1141.1014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40.655678000000002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21.043339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72.649000000000001</v>
      </c>
      <c r="G8" s="59">
        <f>'DRIs DATA 입력'!G8</f>
        <v>11.131</v>
      </c>
      <c r="H8" s="59">
        <f>'DRIs DATA 입력'!H8</f>
        <v>16.22</v>
      </c>
      <c r="I8" s="55"/>
      <c r="J8" s="59" t="s">
        <v>215</v>
      </c>
      <c r="K8" s="59">
        <f>'DRIs DATA 입력'!K8</f>
        <v>8.8659999999999997</v>
      </c>
      <c r="L8" s="59">
        <f>'DRIs DATA 입력'!L8</f>
        <v>12.843999999999999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391.31619999999998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13.19093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1.4480108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180.20471000000001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118.97436999999999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1.1695762999999999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0.78110679999999999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10.72174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1.2520026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400.29899999999998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7.5508660000000001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1.3713356999999999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2.0689926000000001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340.48860000000002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713.37180000000001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4324.1415999999999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2196.4575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61.670569999999998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81.321780000000004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11.662074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6.8531035999999999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425.03543000000002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1.5745816999999999E-2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2.3124387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276.16656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49.241190000000003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4" sqref="K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297</v>
      </c>
      <c r="B1" s="55" t="s">
        <v>333</v>
      </c>
      <c r="G1" s="56" t="s">
        <v>321</v>
      </c>
      <c r="H1" s="55" t="s">
        <v>334</v>
      </c>
    </row>
    <row r="3" spans="1:27" x14ac:dyDescent="0.3">
      <c r="A3" s="65" t="s">
        <v>298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299</v>
      </c>
      <c r="B4" s="66"/>
      <c r="C4" s="66"/>
      <c r="E4" s="61" t="s">
        <v>289</v>
      </c>
      <c r="F4" s="62"/>
      <c r="G4" s="62"/>
      <c r="H4" s="63"/>
      <c r="J4" s="61" t="s">
        <v>326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327</v>
      </c>
      <c r="V4" s="66"/>
      <c r="W4" s="66"/>
      <c r="X4" s="66"/>
      <c r="Y4" s="66"/>
      <c r="Z4" s="66"/>
    </row>
    <row r="5" spans="1:27" x14ac:dyDescent="0.3">
      <c r="A5" s="60"/>
      <c r="B5" s="60" t="s">
        <v>300</v>
      </c>
      <c r="C5" s="60" t="s">
        <v>280</v>
      </c>
      <c r="E5" s="60"/>
      <c r="F5" s="60" t="s">
        <v>49</v>
      </c>
      <c r="G5" s="60" t="s">
        <v>301</v>
      </c>
      <c r="H5" s="60" t="s">
        <v>45</v>
      </c>
      <c r="J5" s="60"/>
      <c r="K5" s="60" t="s">
        <v>276</v>
      </c>
      <c r="L5" s="60" t="s">
        <v>302</v>
      </c>
      <c r="N5" s="60"/>
      <c r="O5" s="60" t="s">
        <v>290</v>
      </c>
      <c r="P5" s="60" t="s">
        <v>281</v>
      </c>
      <c r="Q5" s="60" t="s">
        <v>277</v>
      </c>
      <c r="R5" s="60" t="s">
        <v>282</v>
      </c>
      <c r="S5" s="60" t="s">
        <v>280</v>
      </c>
      <c r="U5" s="60"/>
      <c r="V5" s="60" t="s">
        <v>290</v>
      </c>
      <c r="W5" s="60" t="s">
        <v>281</v>
      </c>
      <c r="X5" s="60" t="s">
        <v>277</v>
      </c>
      <c r="Y5" s="60" t="s">
        <v>282</v>
      </c>
      <c r="Z5" s="60" t="s">
        <v>280</v>
      </c>
    </row>
    <row r="6" spans="1:27" x14ac:dyDescent="0.3">
      <c r="A6" s="60" t="s">
        <v>299</v>
      </c>
      <c r="B6" s="60">
        <v>2200</v>
      </c>
      <c r="C6" s="60">
        <v>1141.1014</v>
      </c>
      <c r="E6" s="60" t="s">
        <v>283</v>
      </c>
      <c r="F6" s="60">
        <v>55</v>
      </c>
      <c r="G6" s="60">
        <v>15</v>
      </c>
      <c r="H6" s="60">
        <v>7</v>
      </c>
      <c r="J6" s="60" t="s">
        <v>283</v>
      </c>
      <c r="K6" s="60">
        <v>0.1</v>
      </c>
      <c r="L6" s="60">
        <v>4</v>
      </c>
      <c r="N6" s="60" t="s">
        <v>328</v>
      </c>
      <c r="O6" s="60">
        <v>50</v>
      </c>
      <c r="P6" s="60">
        <v>60</v>
      </c>
      <c r="Q6" s="60">
        <v>0</v>
      </c>
      <c r="R6" s="60">
        <v>0</v>
      </c>
      <c r="S6" s="60">
        <v>40.655678000000002</v>
      </c>
      <c r="U6" s="60" t="s">
        <v>284</v>
      </c>
      <c r="V6" s="60">
        <v>0</v>
      </c>
      <c r="W6" s="60">
        <v>0</v>
      </c>
      <c r="X6" s="60">
        <v>25</v>
      </c>
      <c r="Y6" s="60">
        <v>0</v>
      </c>
      <c r="Z6" s="60">
        <v>21.043339</v>
      </c>
    </row>
    <row r="7" spans="1:27" x14ac:dyDescent="0.3">
      <c r="E7" s="60" t="s">
        <v>291</v>
      </c>
      <c r="F7" s="60">
        <v>65</v>
      </c>
      <c r="G7" s="60">
        <v>30</v>
      </c>
      <c r="H7" s="60">
        <v>20</v>
      </c>
      <c r="J7" s="60" t="s">
        <v>291</v>
      </c>
      <c r="K7" s="60">
        <v>1</v>
      </c>
      <c r="L7" s="60">
        <v>10</v>
      </c>
    </row>
    <row r="8" spans="1:27" x14ac:dyDescent="0.3">
      <c r="E8" s="60" t="s">
        <v>285</v>
      </c>
      <c r="F8" s="60">
        <v>72.649000000000001</v>
      </c>
      <c r="G8" s="60">
        <v>11.131</v>
      </c>
      <c r="H8" s="60">
        <v>16.22</v>
      </c>
      <c r="J8" s="60" t="s">
        <v>285</v>
      </c>
      <c r="K8" s="60">
        <v>8.8659999999999997</v>
      </c>
      <c r="L8" s="60">
        <v>12.843999999999999</v>
      </c>
    </row>
    <row r="13" spans="1:27" x14ac:dyDescent="0.3">
      <c r="A13" s="64" t="s">
        <v>292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322</v>
      </c>
      <c r="B14" s="66"/>
      <c r="C14" s="66"/>
      <c r="D14" s="66"/>
      <c r="E14" s="66"/>
      <c r="F14" s="66"/>
      <c r="H14" s="66" t="s">
        <v>293</v>
      </c>
      <c r="I14" s="66"/>
      <c r="J14" s="66"/>
      <c r="K14" s="66"/>
      <c r="L14" s="66"/>
      <c r="M14" s="66"/>
      <c r="O14" s="66" t="s">
        <v>286</v>
      </c>
      <c r="P14" s="66"/>
      <c r="Q14" s="66"/>
      <c r="R14" s="66"/>
      <c r="S14" s="66"/>
      <c r="T14" s="66"/>
      <c r="V14" s="66" t="s">
        <v>294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290</v>
      </c>
      <c r="C15" s="60" t="s">
        <v>281</v>
      </c>
      <c r="D15" s="60" t="s">
        <v>277</v>
      </c>
      <c r="E15" s="60" t="s">
        <v>282</v>
      </c>
      <c r="F15" s="60" t="s">
        <v>280</v>
      </c>
      <c r="H15" s="60"/>
      <c r="I15" s="60" t="s">
        <v>290</v>
      </c>
      <c r="J15" s="60" t="s">
        <v>281</v>
      </c>
      <c r="K15" s="60" t="s">
        <v>277</v>
      </c>
      <c r="L15" s="60" t="s">
        <v>282</v>
      </c>
      <c r="M15" s="60" t="s">
        <v>280</v>
      </c>
      <c r="O15" s="60"/>
      <c r="P15" s="60" t="s">
        <v>290</v>
      </c>
      <c r="Q15" s="60" t="s">
        <v>281</v>
      </c>
      <c r="R15" s="60" t="s">
        <v>277</v>
      </c>
      <c r="S15" s="60" t="s">
        <v>282</v>
      </c>
      <c r="T15" s="60" t="s">
        <v>280</v>
      </c>
      <c r="V15" s="60"/>
      <c r="W15" s="60" t="s">
        <v>290</v>
      </c>
      <c r="X15" s="60" t="s">
        <v>281</v>
      </c>
      <c r="Y15" s="60" t="s">
        <v>277</v>
      </c>
      <c r="Z15" s="60" t="s">
        <v>282</v>
      </c>
      <c r="AA15" s="60" t="s">
        <v>280</v>
      </c>
    </row>
    <row r="16" spans="1:27" x14ac:dyDescent="0.3">
      <c r="A16" s="60" t="s">
        <v>287</v>
      </c>
      <c r="B16" s="60">
        <v>530</v>
      </c>
      <c r="C16" s="60">
        <v>750</v>
      </c>
      <c r="D16" s="60">
        <v>0</v>
      </c>
      <c r="E16" s="60">
        <v>3000</v>
      </c>
      <c r="F16" s="60">
        <v>391.31619999999998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13.19093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1.4480108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180.20471000000001</v>
      </c>
    </row>
    <row r="23" spans="1:62" x14ac:dyDescent="0.3">
      <c r="A23" s="64" t="s">
        <v>323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324</v>
      </c>
      <c r="B24" s="66"/>
      <c r="C24" s="66"/>
      <c r="D24" s="66"/>
      <c r="E24" s="66"/>
      <c r="F24" s="66"/>
      <c r="H24" s="66" t="s">
        <v>278</v>
      </c>
      <c r="I24" s="66"/>
      <c r="J24" s="66"/>
      <c r="K24" s="66"/>
      <c r="L24" s="66"/>
      <c r="M24" s="66"/>
      <c r="O24" s="66" t="s">
        <v>279</v>
      </c>
      <c r="P24" s="66"/>
      <c r="Q24" s="66"/>
      <c r="R24" s="66"/>
      <c r="S24" s="66"/>
      <c r="T24" s="66"/>
      <c r="V24" s="66" t="s">
        <v>329</v>
      </c>
      <c r="W24" s="66"/>
      <c r="X24" s="66"/>
      <c r="Y24" s="66"/>
      <c r="Z24" s="66"/>
      <c r="AA24" s="66"/>
      <c r="AC24" s="66" t="s">
        <v>295</v>
      </c>
      <c r="AD24" s="66"/>
      <c r="AE24" s="66"/>
      <c r="AF24" s="66"/>
      <c r="AG24" s="66"/>
      <c r="AH24" s="66"/>
      <c r="AJ24" s="66" t="s">
        <v>303</v>
      </c>
      <c r="AK24" s="66"/>
      <c r="AL24" s="66"/>
      <c r="AM24" s="66"/>
      <c r="AN24" s="66"/>
      <c r="AO24" s="66"/>
      <c r="AQ24" s="66" t="s">
        <v>288</v>
      </c>
      <c r="AR24" s="66"/>
      <c r="AS24" s="66"/>
      <c r="AT24" s="66"/>
      <c r="AU24" s="66"/>
      <c r="AV24" s="66"/>
      <c r="AX24" s="66" t="s">
        <v>304</v>
      </c>
      <c r="AY24" s="66"/>
      <c r="AZ24" s="66"/>
      <c r="BA24" s="66"/>
      <c r="BB24" s="66"/>
      <c r="BC24" s="66"/>
      <c r="BE24" s="66" t="s">
        <v>305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290</v>
      </c>
      <c r="C25" s="60" t="s">
        <v>281</v>
      </c>
      <c r="D25" s="60" t="s">
        <v>277</v>
      </c>
      <c r="E25" s="60" t="s">
        <v>282</v>
      </c>
      <c r="F25" s="60" t="s">
        <v>280</v>
      </c>
      <c r="H25" s="60"/>
      <c r="I25" s="60" t="s">
        <v>290</v>
      </c>
      <c r="J25" s="60" t="s">
        <v>281</v>
      </c>
      <c r="K25" s="60" t="s">
        <v>277</v>
      </c>
      <c r="L25" s="60" t="s">
        <v>282</v>
      </c>
      <c r="M25" s="60" t="s">
        <v>280</v>
      </c>
      <c r="O25" s="60"/>
      <c r="P25" s="60" t="s">
        <v>290</v>
      </c>
      <c r="Q25" s="60" t="s">
        <v>281</v>
      </c>
      <c r="R25" s="60" t="s">
        <v>277</v>
      </c>
      <c r="S25" s="60" t="s">
        <v>282</v>
      </c>
      <c r="T25" s="60" t="s">
        <v>280</v>
      </c>
      <c r="V25" s="60"/>
      <c r="W25" s="60" t="s">
        <v>290</v>
      </c>
      <c r="X25" s="60" t="s">
        <v>281</v>
      </c>
      <c r="Y25" s="60" t="s">
        <v>277</v>
      </c>
      <c r="Z25" s="60" t="s">
        <v>282</v>
      </c>
      <c r="AA25" s="60" t="s">
        <v>280</v>
      </c>
      <c r="AC25" s="60"/>
      <c r="AD25" s="60" t="s">
        <v>290</v>
      </c>
      <c r="AE25" s="60" t="s">
        <v>281</v>
      </c>
      <c r="AF25" s="60" t="s">
        <v>277</v>
      </c>
      <c r="AG25" s="60" t="s">
        <v>282</v>
      </c>
      <c r="AH25" s="60" t="s">
        <v>280</v>
      </c>
      <c r="AJ25" s="60"/>
      <c r="AK25" s="60" t="s">
        <v>290</v>
      </c>
      <c r="AL25" s="60" t="s">
        <v>281</v>
      </c>
      <c r="AM25" s="60" t="s">
        <v>277</v>
      </c>
      <c r="AN25" s="60" t="s">
        <v>282</v>
      </c>
      <c r="AO25" s="60" t="s">
        <v>280</v>
      </c>
      <c r="AQ25" s="60"/>
      <c r="AR25" s="60" t="s">
        <v>290</v>
      </c>
      <c r="AS25" s="60" t="s">
        <v>281</v>
      </c>
      <c r="AT25" s="60" t="s">
        <v>277</v>
      </c>
      <c r="AU25" s="60" t="s">
        <v>282</v>
      </c>
      <c r="AV25" s="60" t="s">
        <v>280</v>
      </c>
      <c r="AX25" s="60"/>
      <c r="AY25" s="60" t="s">
        <v>290</v>
      </c>
      <c r="AZ25" s="60" t="s">
        <v>281</v>
      </c>
      <c r="BA25" s="60" t="s">
        <v>277</v>
      </c>
      <c r="BB25" s="60" t="s">
        <v>282</v>
      </c>
      <c r="BC25" s="60" t="s">
        <v>280</v>
      </c>
      <c r="BE25" s="60"/>
      <c r="BF25" s="60" t="s">
        <v>290</v>
      </c>
      <c r="BG25" s="60" t="s">
        <v>281</v>
      </c>
      <c r="BH25" s="60" t="s">
        <v>277</v>
      </c>
      <c r="BI25" s="60" t="s">
        <v>282</v>
      </c>
      <c r="BJ25" s="60" t="s">
        <v>280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118.97436999999999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1.1695762999999999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0.78110679999999999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10.72174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1.2520026</v>
      </c>
      <c r="AJ26" s="60" t="s">
        <v>296</v>
      </c>
      <c r="AK26" s="60">
        <v>320</v>
      </c>
      <c r="AL26" s="60">
        <v>400</v>
      </c>
      <c r="AM26" s="60">
        <v>0</v>
      </c>
      <c r="AN26" s="60">
        <v>1000</v>
      </c>
      <c r="AO26" s="60">
        <v>400.29899999999998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7.5508660000000001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1.3713356999999999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2.0689926000000001</v>
      </c>
    </row>
    <row r="33" spans="1:68" x14ac:dyDescent="0.3">
      <c r="A33" s="64" t="s">
        <v>330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331</v>
      </c>
      <c r="W34" s="66"/>
      <c r="X34" s="66"/>
      <c r="Y34" s="66"/>
      <c r="Z34" s="66"/>
      <c r="AA34" s="66"/>
      <c r="AC34" s="66" t="s">
        <v>307</v>
      </c>
      <c r="AD34" s="66"/>
      <c r="AE34" s="66"/>
      <c r="AF34" s="66"/>
      <c r="AG34" s="66"/>
      <c r="AH34" s="66"/>
      <c r="AJ34" s="66" t="s">
        <v>308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290</v>
      </c>
      <c r="C35" s="60" t="s">
        <v>281</v>
      </c>
      <c r="D35" s="60" t="s">
        <v>277</v>
      </c>
      <c r="E35" s="60" t="s">
        <v>282</v>
      </c>
      <c r="F35" s="60" t="s">
        <v>280</v>
      </c>
      <c r="H35" s="60"/>
      <c r="I35" s="60" t="s">
        <v>290</v>
      </c>
      <c r="J35" s="60" t="s">
        <v>281</v>
      </c>
      <c r="K35" s="60" t="s">
        <v>277</v>
      </c>
      <c r="L35" s="60" t="s">
        <v>282</v>
      </c>
      <c r="M35" s="60" t="s">
        <v>280</v>
      </c>
      <c r="O35" s="60"/>
      <c r="P35" s="60" t="s">
        <v>290</v>
      </c>
      <c r="Q35" s="60" t="s">
        <v>281</v>
      </c>
      <c r="R35" s="60" t="s">
        <v>277</v>
      </c>
      <c r="S35" s="60" t="s">
        <v>282</v>
      </c>
      <c r="T35" s="60" t="s">
        <v>280</v>
      </c>
      <c r="V35" s="60"/>
      <c r="W35" s="60" t="s">
        <v>290</v>
      </c>
      <c r="X35" s="60" t="s">
        <v>281</v>
      </c>
      <c r="Y35" s="60" t="s">
        <v>277</v>
      </c>
      <c r="Z35" s="60" t="s">
        <v>282</v>
      </c>
      <c r="AA35" s="60" t="s">
        <v>280</v>
      </c>
      <c r="AC35" s="60"/>
      <c r="AD35" s="60" t="s">
        <v>290</v>
      </c>
      <c r="AE35" s="60" t="s">
        <v>281</v>
      </c>
      <c r="AF35" s="60" t="s">
        <v>277</v>
      </c>
      <c r="AG35" s="60" t="s">
        <v>282</v>
      </c>
      <c r="AH35" s="60" t="s">
        <v>280</v>
      </c>
      <c r="AJ35" s="60"/>
      <c r="AK35" s="60" t="s">
        <v>290</v>
      </c>
      <c r="AL35" s="60" t="s">
        <v>281</v>
      </c>
      <c r="AM35" s="60" t="s">
        <v>277</v>
      </c>
      <c r="AN35" s="60" t="s">
        <v>282</v>
      </c>
      <c r="AO35" s="60" t="s">
        <v>280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340.48860000000002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713.37180000000001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4324.1415999999999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2196.4575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61.670569999999998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81.321780000000004</v>
      </c>
    </row>
    <row r="43" spans="1:68" x14ac:dyDescent="0.3">
      <c r="A43" s="64" t="s">
        <v>309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310</v>
      </c>
      <c r="B44" s="66"/>
      <c r="C44" s="66"/>
      <c r="D44" s="66"/>
      <c r="E44" s="66"/>
      <c r="F44" s="66"/>
      <c r="H44" s="66" t="s">
        <v>311</v>
      </c>
      <c r="I44" s="66"/>
      <c r="J44" s="66"/>
      <c r="K44" s="66"/>
      <c r="L44" s="66"/>
      <c r="M44" s="66"/>
      <c r="O44" s="66" t="s">
        <v>312</v>
      </c>
      <c r="P44" s="66"/>
      <c r="Q44" s="66"/>
      <c r="R44" s="66"/>
      <c r="S44" s="66"/>
      <c r="T44" s="66"/>
      <c r="V44" s="66" t="s">
        <v>313</v>
      </c>
      <c r="W44" s="66"/>
      <c r="X44" s="66"/>
      <c r="Y44" s="66"/>
      <c r="Z44" s="66"/>
      <c r="AA44" s="66"/>
      <c r="AC44" s="66" t="s">
        <v>314</v>
      </c>
      <c r="AD44" s="66"/>
      <c r="AE44" s="66"/>
      <c r="AF44" s="66"/>
      <c r="AG44" s="66"/>
      <c r="AH44" s="66"/>
      <c r="AJ44" s="66" t="s">
        <v>315</v>
      </c>
      <c r="AK44" s="66"/>
      <c r="AL44" s="66"/>
      <c r="AM44" s="66"/>
      <c r="AN44" s="66"/>
      <c r="AO44" s="66"/>
      <c r="AQ44" s="66" t="s">
        <v>316</v>
      </c>
      <c r="AR44" s="66"/>
      <c r="AS44" s="66"/>
      <c r="AT44" s="66"/>
      <c r="AU44" s="66"/>
      <c r="AV44" s="66"/>
      <c r="AX44" s="66" t="s">
        <v>332</v>
      </c>
      <c r="AY44" s="66"/>
      <c r="AZ44" s="66"/>
      <c r="BA44" s="66"/>
      <c r="BB44" s="66"/>
      <c r="BC44" s="66"/>
      <c r="BE44" s="66" t="s">
        <v>317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290</v>
      </c>
      <c r="C45" s="60" t="s">
        <v>281</v>
      </c>
      <c r="D45" s="60" t="s">
        <v>277</v>
      </c>
      <c r="E45" s="60" t="s">
        <v>282</v>
      </c>
      <c r="F45" s="60" t="s">
        <v>280</v>
      </c>
      <c r="H45" s="60"/>
      <c r="I45" s="60" t="s">
        <v>290</v>
      </c>
      <c r="J45" s="60" t="s">
        <v>281</v>
      </c>
      <c r="K45" s="60" t="s">
        <v>277</v>
      </c>
      <c r="L45" s="60" t="s">
        <v>282</v>
      </c>
      <c r="M45" s="60" t="s">
        <v>280</v>
      </c>
      <c r="O45" s="60"/>
      <c r="P45" s="60" t="s">
        <v>290</v>
      </c>
      <c r="Q45" s="60" t="s">
        <v>281</v>
      </c>
      <c r="R45" s="60" t="s">
        <v>277</v>
      </c>
      <c r="S45" s="60" t="s">
        <v>282</v>
      </c>
      <c r="T45" s="60" t="s">
        <v>280</v>
      </c>
      <c r="V45" s="60"/>
      <c r="W45" s="60" t="s">
        <v>290</v>
      </c>
      <c r="X45" s="60" t="s">
        <v>281</v>
      </c>
      <c r="Y45" s="60" t="s">
        <v>277</v>
      </c>
      <c r="Z45" s="60" t="s">
        <v>282</v>
      </c>
      <c r="AA45" s="60" t="s">
        <v>280</v>
      </c>
      <c r="AC45" s="60"/>
      <c r="AD45" s="60" t="s">
        <v>290</v>
      </c>
      <c r="AE45" s="60" t="s">
        <v>281</v>
      </c>
      <c r="AF45" s="60" t="s">
        <v>277</v>
      </c>
      <c r="AG45" s="60" t="s">
        <v>282</v>
      </c>
      <c r="AH45" s="60" t="s">
        <v>280</v>
      </c>
      <c r="AJ45" s="60"/>
      <c r="AK45" s="60" t="s">
        <v>290</v>
      </c>
      <c r="AL45" s="60" t="s">
        <v>281</v>
      </c>
      <c r="AM45" s="60" t="s">
        <v>277</v>
      </c>
      <c r="AN45" s="60" t="s">
        <v>282</v>
      </c>
      <c r="AO45" s="60" t="s">
        <v>280</v>
      </c>
      <c r="AQ45" s="60"/>
      <c r="AR45" s="60" t="s">
        <v>290</v>
      </c>
      <c r="AS45" s="60" t="s">
        <v>281</v>
      </c>
      <c r="AT45" s="60" t="s">
        <v>277</v>
      </c>
      <c r="AU45" s="60" t="s">
        <v>282</v>
      </c>
      <c r="AV45" s="60" t="s">
        <v>280</v>
      </c>
      <c r="AX45" s="60"/>
      <c r="AY45" s="60" t="s">
        <v>290</v>
      </c>
      <c r="AZ45" s="60" t="s">
        <v>281</v>
      </c>
      <c r="BA45" s="60" t="s">
        <v>277</v>
      </c>
      <c r="BB45" s="60" t="s">
        <v>282</v>
      </c>
      <c r="BC45" s="60" t="s">
        <v>280</v>
      </c>
      <c r="BE45" s="60"/>
      <c r="BF45" s="60" t="s">
        <v>290</v>
      </c>
      <c r="BG45" s="60" t="s">
        <v>281</v>
      </c>
      <c r="BH45" s="60" t="s">
        <v>277</v>
      </c>
      <c r="BI45" s="60" t="s">
        <v>282</v>
      </c>
      <c r="BJ45" s="60" t="s">
        <v>280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11.662074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6.8531035999999999</v>
      </c>
      <c r="O46" s="60" t="s">
        <v>318</v>
      </c>
      <c r="P46" s="60">
        <v>600</v>
      </c>
      <c r="Q46" s="60">
        <v>800</v>
      </c>
      <c r="R46" s="60">
        <v>0</v>
      </c>
      <c r="S46" s="60">
        <v>10000</v>
      </c>
      <c r="T46" s="60">
        <v>425.03543000000002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1.5745816999999999E-2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2.3124387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276.16656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49.241190000000003</v>
      </c>
      <c r="AX46" s="60" t="s">
        <v>319</v>
      </c>
      <c r="AY46" s="60"/>
      <c r="AZ46" s="60"/>
      <c r="BA46" s="60"/>
      <c r="BB46" s="60"/>
      <c r="BC46" s="60"/>
      <c r="BE46" s="60" t="s">
        <v>320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325</v>
      </c>
      <c r="D2" s="55">
        <v>61</v>
      </c>
      <c r="E2" s="55">
        <v>1141.1014</v>
      </c>
      <c r="F2" s="55">
        <v>182.09031999999999</v>
      </c>
      <c r="G2" s="55">
        <v>27.8995</v>
      </c>
      <c r="H2" s="55">
        <v>21.293880000000001</v>
      </c>
      <c r="I2" s="55">
        <v>6.6056210000000002</v>
      </c>
      <c r="J2" s="55">
        <v>40.655678000000002</v>
      </c>
      <c r="K2" s="55">
        <v>24.491313999999999</v>
      </c>
      <c r="L2" s="55">
        <v>16.164362000000001</v>
      </c>
      <c r="M2" s="55">
        <v>21.043339</v>
      </c>
      <c r="N2" s="55">
        <v>2.3341753000000001</v>
      </c>
      <c r="O2" s="55">
        <v>12.437061</v>
      </c>
      <c r="P2" s="55">
        <v>639.44979999999998</v>
      </c>
      <c r="Q2" s="55">
        <v>18.130766000000001</v>
      </c>
      <c r="R2" s="55">
        <v>391.31619999999998</v>
      </c>
      <c r="S2" s="55">
        <v>39.516663000000001</v>
      </c>
      <c r="T2" s="55">
        <v>4221.5946999999996</v>
      </c>
      <c r="U2" s="55">
        <v>1.4480108</v>
      </c>
      <c r="V2" s="55">
        <v>13.19093</v>
      </c>
      <c r="W2" s="55">
        <v>180.20471000000001</v>
      </c>
      <c r="X2" s="55">
        <v>118.97436999999999</v>
      </c>
      <c r="Y2" s="55">
        <v>1.1695762999999999</v>
      </c>
      <c r="Z2" s="55">
        <v>0.78110679999999999</v>
      </c>
      <c r="AA2" s="55">
        <v>10.72174</v>
      </c>
      <c r="AB2" s="55">
        <v>1.2520026</v>
      </c>
      <c r="AC2" s="55">
        <v>400.29899999999998</v>
      </c>
      <c r="AD2" s="55">
        <v>7.5508660000000001</v>
      </c>
      <c r="AE2" s="55">
        <v>1.3713356999999999</v>
      </c>
      <c r="AF2" s="55">
        <v>2.0689926000000001</v>
      </c>
      <c r="AG2" s="55">
        <v>340.48860000000002</v>
      </c>
      <c r="AH2" s="55">
        <v>243.80672000000001</v>
      </c>
      <c r="AI2" s="55">
        <v>96.68186</v>
      </c>
      <c r="AJ2" s="55">
        <v>713.37180000000001</v>
      </c>
      <c r="AK2" s="55">
        <v>4324.1415999999999</v>
      </c>
      <c r="AL2" s="55">
        <v>61.670569999999998</v>
      </c>
      <c r="AM2" s="55">
        <v>2196.4575</v>
      </c>
      <c r="AN2" s="55">
        <v>81.321780000000004</v>
      </c>
      <c r="AO2" s="55">
        <v>11.662074</v>
      </c>
      <c r="AP2" s="55">
        <v>8.7376570000000005</v>
      </c>
      <c r="AQ2" s="55">
        <v>2.9244181999999999</v>
      </c>
      <c r="AR2" s="55">
        <v>6.8531035999999999</v>
      </c>
      <c r="AS2" s="55">
        <v>425.03543000000002</v>
      </c>
      <c r="AT2" s="55">
        <v>1.5745816999999999E-2</v>
      </c>
      <c r="AU2" s="55">
        <v>2.3124387</v>
      </c>
      <c r="AV2" s="55">
        <v>276.16656</v>
      </c>
      <c r="AW2" s="55">
        <v>49.241190000000003</v>
      </c>
      <c r="AX2" s="55">
        <v>0.20038851999999999</v>
      </c>
      <c r="AY2" s="55">
        <v>0.71155849999999998</v>
      </c>
      <c r="AZ2" s="55">
        <v>139.37439000000001</v>
      </c>
      <c r="BA2" s="55">
        <v>22.810355999999999</v>
      </c>
      <c r="BB2" s="55">
        <v>4.7434950000000002</v>
      </c>
      <c r="BC2" s="55">
        <v>8.3548930000000006</v>
      </c>
      <c r="BD2" s="55">
        <v>9.6999449999999996</v>
      </c>
      <c r="BE2" s="55">
        <v>0.56111233999999999</v>
      </c>
      <c r="BF2" s="55">
        <v>2.5016319999999999</v>
      </c>
      <c r="BG2" s="55">
        <v>1.1518281E-3</v>
      </c>
      <c r="BH2" s="55">
        <v>1.4234645999999999E-3</v>
      </c>
      <c r="BI2" s="55">
        <v>2.6715252999999998E-3</v>
      </c>
      <c r="BJ2" s="55">
        <v>3.0129308E-2</v>
      </c>
      <c r="BK2" s="55">
        <v>8.8602166000000004E-5</v>
      </c>
      <c r="BL2" s="55">
        <v>0.27876073000000001</v>
      </c>
      <c r="BM2" s="55">
        <v>2.4676642000000002</v>
      </c>
      <c r="BN2" s="55">
        <v>0.85847783</v>
      </c>
      <c r="BO2" s="55">
        <v>37.769233999999997</v>
      </c>
      <c r="BP2" s="55">
        <v>6.741778</v>
      </c>
      <c r="BQ2" s="55">
        <v>12.098770999999999</v>
      </c>
      <c r="BR2" s="55">
        <v>44.283413000000003</v>
      </c>
      <c r="BS2" s="55">
        <v>15.784843</v>
      </c>
      <c r="BT2" s="55">
        <v>8.5373850000000004</v>
      </c>
      <c r="BU2" s="55">
        <v>0.54287415999999999</v>
      </c>
      <c r="BV2" s="55">
        <v>4.5822307E-2</v>
      </c>
      <c r="BW2" s="55">
        <v>0.60397476000000005</v>
      </c>
      <c r="BX2" s="55">
        <v>0.87363829999999998</v>
      </c>
      <c r="BY2" s="55">
        <v>6.0082372000000002E-2</v>
      </c>
      <c r="BZ2" s="55">
        <v>1.1431207000000001E-3</v>
      </c>
      <c r="CA2" s="55">
        <v>0.35427537999999997</v>
      </c>
      <c r="CB2" s="55">
        <v>1.9269984E-2</v>
      </c>
      <c r="CC2" s="55">
        <v>8.6128440000000001E-2</v>
      </c>
      <c r="CD2" s="55">
        <v>1.180267</v>
      </c>
      <c r="CE2" s="55">
        <v>8.8746679999999994E-2</v>
      </c>
      <c r="CF2" s="55">
        <v>0.19651921</v>
      </c>
      <c r="CG2" s="55">
        <v>6.2249995E-7</v>
      </c>
      <c r="CH2" s="55">
        <v>1.6664809999999999E-2</v>
      </c>
      <c r="CI2" s="55">
        <v>7.7246405000000002E-8</v>
      </c>
      <c r="CJ2" s="55">
        <v>2.6217294</v>
      </c>
      <c r="CK2" s="55">
        <v>1.8357977000000001E-2</v>
      </c>
      <c r="CL2" s="55">
        <v>4.1036089999999996</v>
      </c>
      <c r="CM2" s="55">
        <v>2.3589044000000001</v>
      </c>
      <c r="CN2" s="55">
        <v>1349.9025999999999</v>
      </c>
      <c r="CO2" s="55">
        <v>2334.3447000000001</v>
      </c>
      <c r="CP2" s="55">
        <v>1426.6205</v>
      </c>
      <c r="CQ2" s="55">
        <v>530.59889999999996</v>
      </c>
      <c r="CR2" s="55">
        <v>288.04759999999999</v>
      </c>
      <c r="CS2" s="55">
        <v>251.70922999999999</v>
      </c>
      <c r="CT2" s="55">
        <v>1337.6865</v>
      </c>
      <c r="CU2" s="55">
        <v>804.32079999999996</v>
      </c>
      <c r="CV2" s="55">
        <v>725.25429999999994</v>
      </c>
      <c r="CW2" s="55">
        <v>933.13292999999999</v>
      </c>
      <c r="CX2" s="55">
        <v>272.96368000000001</v>
      </c>
      <c r="CY2" s="55">
        <v>1729.8318999999999</v>
      </c>
      <c r="CZ2" s="55">
        <v>832.02819999999997</v>
      </c>
      <c r="DA2" s="55">
        <v>2081.1824000000001</v>
      </c>
      <c r="DB2" s="55">
        <v>1951.3994</v>
      </c>
      <c r="DC2" s="55">
        <v>2997.0625</v>
      </c>
      <c r="DD2" s="55">
        <v>4719.5640000000003</v>
      </c>
      <c r="DE2" s="55">
        <v>941.21069999999997</v>
      </c>
      <c r="DF2" s="55">
        <v>2090.8656999999998</v>
      </c>
      <c r="DG2" s="55">
        <v>1090.2491</v>
      </c>
      <c r="DH2" s="55">
        <v>74.959854000000007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22.810355999999999</v>
      </c>
      <c r="B6">
        <f>BB2</f>
        <v>4.7434950000000002</v>
      </c>
      <c r="C6">
        <f>BC2</f>
        <v>8.3548930000000006</v>
      </c>
      <c r="D6">
        <f>BD2</f>
        <v>9.6999449999999996</v>
      </c>
    </row>
    <row r="7" spans="1:113" x14ac:dyDescent="0.3">
      <c r="B7">
        <f>ROUND(B6/MAX($B$6,$C$6,$D$6),1)</f>
        <v>0.5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21815</v>
      </c>
      <c r="C2" s="51">
        <f ca="1">YEAR(TODAY())-YEAR(B2)+IF(TODAY()&gt;=DATE(YEAR(TODAY()),MONTH(B2),DAY(B2)),0,-1)</f>
        <v>61</v>
      </c>
      <c r="E2" s="47">
        <v>167.4</v>
      </c>
      <c r="F2" s="48" t="s">
        <v>275</v>
      </c>
      <c r="G2" s="47">
        <v>76.5</v>
      </c>
      <c r="H2" s="46" t="s">
        <v>40</v>
      </c>
      <c r="I2" s="67">
        <f>ROUND(G3/E3^2,1)</f>
        <v>27.3</v>
      </c>
    </row>
    <row r="3" spans="1:9" x14ac:dyDescent="0.3">
      <c r="E3" s="46">
        <f>E2/100</f>
        <v>1.6740000000000002</v>
      </c>
      <c r="F3" s="46" t="s">
        <v>39</v>
      </c>
      <c r="G3" s="46">
        <f>G2</f>
        <v>76.5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신태식, ID : H1900712)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12일 16:23:19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5" sqref="Z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44329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61</v>
      </c>
      <c r="G12" s="132"/>
      <c r="H12" s="132"/>
      <c r="I12" s="132"/>
      <c r="K12" s="123">
        <f>'개인정보 및 신체계측 입력'!E2</f>
        <v>167.4</v>
      </c>
      <c r="L12" s="124"/>
      <c r="M12" s="117">
        <f>'개인정보 및 신체계측 입력'!G2</f>
        <v>76.5</v>
      </c>
      <c r="N12" s="118"/>
      <c r="O12" s="113" t="s">
        <v>270</v>
      </c>
      <c r="P12" s="107"/>
      <c r="Q12" s="110">
        <f>'개인정보 및 신체계측 입력'!I2</f>
        <v>27.3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신태식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72.649000000000001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11.131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16.22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0.5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12.8</v>
      </c>
      <c r="L72" s="34" t="s">
        <v>52</v>
      </c>
      <c r="M72" s="34">
        <f>ROUND('DRIs DATA'!K8,1)</f>
        <v>8.9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52.18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109.92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118.97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83.47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42.56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288.27999999999997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116.62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2021-08-12T07:29:06Z</dcterms:modified>
</cp:coreProperties>
</file>