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<sst xmlns="http://schemas.openxmlformats.org/spreadsheetml/2006/main" count="692" uniqueCount="359">
  <si>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</si>
  <si>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</si>
  <si>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</si>
  <si>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</si>
  <si>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</si>
  <si>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</si>
  <si>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</si>
  <si>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</si>
  <si>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</si>
  <si>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</si>
  <si>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</si>
  <si>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</si>
  <si>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</si>
  <si>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</si>
  <si>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</si>
  <si>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</si>
  <si>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</si>
  <si>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</si>
  <si>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</si>
  <si>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</si>
  <si>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</si>
  <si>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</si>
  <si>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</si>
  <si>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</si>
  <si>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</si>
  <si>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</si>
  <si>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</si>
  <si>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</si>
  <si>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</si>
  <si>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</si>
  <si>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</si>
  <si>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</si>
  <si>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</si>
  <si>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</si>
  <si>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</si>
  <si>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</si>
  <si>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</si>
  <si>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</si>
  <si>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</si>
  <si>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</si>
  <si>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</si>
  <si>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</si>
  <si>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</si>
  <si>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</si>
  <si>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</si>
  <si>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</si>
  <si>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</si>
  <si>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</si>
  <si>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</si>
  <si>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</si>
  <si>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</si>
  <si>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</si>
  <si>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</si>
  <si>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</si>
  <si>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</si>
  <si>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</si>
  <si>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</si>
  <si>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</si>
  <si>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</si>
  <si>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</si>
  <si>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</si>
  <si>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</si>
  <si>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</si>
  <si>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</si>
  <si>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</si>
  <si>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</si>
  <si>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</si>
  <si>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</si>
  <si>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</si>
  <si>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</si>
  <si>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</si>
  <si>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</si>
  <si>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</si>
  <si>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</si>
  <si>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</si>
  <si>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</si>
  <si>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</si>
  <si>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</si>
  <si>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</si>
  <si>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</si>
  <si>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</si>
  <si>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</si>
  <si>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</si>
  <si>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</si>
  <si>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</si>
  <si>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</si>
  <si>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</si>
  <si>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</si>
  <si>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</si>
  <si>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</si>
  <si>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</si>
  <si>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</si>
  <si>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</si>
  <si>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</si>
  <si>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</si>
  <si>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</si>
  <si>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</si>
  <si>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</si>
  <si>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</si>
  <si>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</si>
  <si>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</si>
  <si>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</si>
  <si>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</si>
  <si>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</si>
  <si>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</si>
  <si>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</si>
  <si>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</si>
  <si>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</si>
  <si>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</si>
  <si>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</si>
  <si>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</si>
  <si>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</si>
  <si>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</si>
  <si>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</si>
  <si>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</si>
  <si>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</si>
  <si>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</si>
  <si>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</si>
  <si>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</si>
  <si>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</si>
  <si>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</si>
  <si>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</si>
  <si>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</si>
  <si>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</si>
  <si>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</si>
  <si>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</si>
  <si>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</si>
  <si>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</si>
  <si>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</si>
  <si>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</si>
  <si>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</si>
  <si>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</si>
  <si>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</si>
  <si>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</si>
  <si>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</si>
  <si>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</si>
  <si>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</si>
  <si>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</si>
  <si>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</si>
  <si>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</si>
  <si>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</si>
  <si>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</si>
  <si>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</si>
  <si>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</si>
  <si>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</si>
  <si>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</si>
  <si>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</si>
  <si>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</si>
  <si>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</si>
  <si>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</si>
  <si>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</si>
  <si>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</si>
  <si>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</si>
  <si>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</si>
  <si>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</si>
  <si>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</si>
  <si>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</si>
  <si>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</si>
  <si>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</si>
  <si>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</si>
  <si>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</si>
  <si>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</si>
  <si>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</si>
  <si>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</si>
  <si>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</si>
  <si>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</si>
  <si>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</si>
  <si>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</si>
  <si>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</si>
  <si>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</si>
  <si>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</si>
  <si>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</si>
  <si>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</si>
  <si>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</si>
  <si>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</si>
  <si>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</si>
  <si>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</si>
  <si>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</si>
  <si>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</si>
  <si>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</si>
  <si>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</si>
  <si>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</si>
  <si>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</si>
  <si>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</si>
  <si>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</si>
  <si>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</si>
  <si>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</si>
  <si>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</si>
  <si>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</si>
  <si>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</si>
  <si>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</si>
  <si>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</si>
  <si>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</si>
  <si>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</si>
  <si>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</si>
  <si>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</si>
  <si>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</si>
  <si>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</si>
  <si>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</si>
  <si>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</si>
  <si>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</si>
  <si>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</si>
  <si>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</si>
  <si>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</si>
  <si>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</si>
  <si>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</si>
  <si>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</si>
  <si>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</si>
  <si>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</si>
  <si>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</si>
  <si>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</si>
  <si>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</si>
  <si>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</si>
  <si>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</si>
  <si>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</si>
  <si>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</si>
  <si>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</si>
  <si>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</si>
  <si>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</si>
  <si>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</si>
  <si>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</si>
  <si>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</si>
  <si>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</si>
  <si>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</si>
  <si>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</si>
  <si>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</si>
  <si>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</si>
  <si>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</si>
  <si>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</si>
  <si>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</si>
  <si>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</si>
  <si>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</si>
  <si>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</si>
  <si>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</si>
  <si>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</si>
  <si>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</si>
  <si>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</si>
  <si>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</si>
  <si>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</si>
  <si>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</si>
  <si>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</si>
  <si>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</si>
  <si>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</si>
  <si>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</si>
  <si>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</si>
  <si>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</si>
  <si>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</si>
  <si>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</si>
  <si>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</si>
  <si>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</si>
  <si>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</si>
  <si>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</si>
  <si>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</si>
  <si>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</si>
  <si>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</si>
  <si>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</si>
  <si>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</si>
  <si>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</si>
  <si>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</si>
  <si>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</si>
  <si>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</si>
  <si>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</si>
  <si>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</si>
  <si>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</si>
  <si>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</si>
  <si>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</si>
  <si>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</si>
  <si>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</si>
  <si>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</si>
  <si>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</si>
  <si>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</si>
  <si>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</si>
  <si>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</si>
  <si>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</si>
  <si>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</si>
  <si>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</si>
  <si>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</si>
  <si>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</si>
  <si>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</si>
  <si>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에너지(kcal)</t>
    <phoneticPr fontId="1" type="noConversion"/>
  </si>
  <si>
    <t>인</t>
    <phoneticPr fontId="1" type="noConversion"/>
  </si>
  <si>
    <t>마그네슘</t>
    <phoneticPr fontId="1" type="noConversion"/>
  </si>
  <si>
    <t>아연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</si>
  <si>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</si>
  <si>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</si>
  <si>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</si>
  <si>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</si>
  <si>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비타민A</t>
    <phoneticPr fontId="1" type="noConversion"/>
  </si>
  <si>
    <t>수용성 비타민</t>
    <phoneticPr fontId="1" type="noConversion"/>
  </si>
  <si>
    <t>다량 무기질</t>
    <phoneticPr fontId="1" type="noConversion"/>
  </si>
  <si>
    <t>칼륨</t>
    <phoneticPr fontId="1" type="noConversion"/>
  </si>
  <si>
    <t>몰리브덴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</si>
  <si>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</si>
  <si>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</si>
  <si>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</si>
  <si>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</si>
  <si>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</si>
  <si>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</si>
  <si>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</si>
  <si>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</si>
  <si>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F</t>
  </si>
  <si>
    <t>정보</t>
    <phoneticPr fontId="1" type="noConversion"/>
  </si>
  <si>
    <t>(설문지 : FFQ 95문항 설문지, 사용자 : 한은자, ID : H1900714)</t>
  </si>
  <si>
    <t>2021년 08월 13일 12:56:40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</si>
  <si>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</si>
  <si>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</si>
  <si>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</si>
  <si>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</si>
  <si>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</si>
  <si>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</si>
  <si>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</si>
  <si>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</si>
  <si>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</si>
  <si>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</si>
  <si>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</si>
  <si>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</si>
  <si>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</si>
  <si>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</si>
  <si>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</si>
  <si>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</si>
  <si>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</si>
  <si>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</si>
  <si>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</si>
  <si>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</si>
  <si>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</si>
  <si>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</si>
  <si>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</si>
  <si>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</si>
  <si>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</si>
  <si>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</si>
  <si>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</si>
  <si>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</si>
  <si>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</si>
  <si>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</si>
  <si>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상한섭취량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</si>
  <si>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</si>
  <si>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</si>
  <si>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</si>
  <si>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</si>
  <si>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</si>
  <si>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</si>
  <si>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</si>
  <si>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</si>
  <si>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</si>
  <si>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평균필요량</t>
    <phoneticPr fontId="1" type="noConversion"/>
  </si>
  <si>
    <t>엽산(μg DFE/일)</t>
    <phoneticPr fontId="1" type="noConversion"/>
  </si>
  <si>
    <t>칼슘</t>
    <phoneticPr fontId="1" type="noConversion"/>
  </si>
  <si>
    <t>나트륨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</si>
  <si>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</si>
  <si>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</si>
  <si>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</si>
  <si>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</si>
  <si>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</si>
  <si>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</si>
  <si>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</si>
  <si>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</si>
  <si>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</si>
  <si>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H1900714</t>
  </si>
  <si>
    <t>한은자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</si>
</sst>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76.326449999999994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33008"/>
        <c:axId val="405933400"/>
      </c:barChart>
      <c:catAx>
        <c:axId val="40593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933400"/>
        <c:crosses val="autoZero"/>
        <c:auto val="1"/>
        <c:lblAlgn val="ctr"/>
        <c:lblOffset val="100"/>
        <c:noMultiLvlLbl val="0"/>
      </c:catAx>
      <c:valAx>
        <c:axId val="405933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3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3.4236746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6336"/>
        <c:axId val="518826728"/>
      </c:barChart>
      <c:catAx>
        <c:axId val="51882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6728"/>
        <c:crosses val="autoZero"/>
        <c:auto val="1"/>
        <c:lblAlgn val="ctr"/>
        <c:lblOffset val="100"/>
        <c:noMultiLvlLbl val="0"/>
      </c:catAx>
      <c:valAx>
        <c:axId val="51882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4.9377240000000002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3984"/>
        <c:axId val="518828296"/>
      </c:barChart>
      <c:catAx>
        <c:axId val="51882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8296"/>
        <c:crosses val="autoZero"/>
        <c:auto val="1"/>
        <c:lblAlgn val="ctr"/>
        <c:lblOffset val="100"/>
        <c:noMultiLvlLbl val="0"/>
      </c:catAx>
      <c:valAx>
        <c:axId val="51882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1311.1873000000001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080"/>
        <c:axId val="518824376"/>
      </c:barChart>
      <c:catAx>
        <c:axId val="51882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376"/>
        <c:crosses val="autoZero"/>
        <c:auto val="1"/>
        <c:lblAlgn val="ctr"/>
        <c:lblOffset val="100"/>
        <c:noMultiLvlLbl val="0"/>
      </c:catAx>
      <c:valAx>
        <c:axId val="51882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3922.8420000000001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9864"/>
        <c:axId val="518830256"/>
      </c:barChart>
      <c:catAx>
        <c:axId val="5188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30256"/>
        <c:crosses val="autoZero"/>
        <c:auto val="1"/>
        <c:lblAlgn val="ctr"/>
        <c:lblOffset val="100"/>
        <c:noMultiLvlLbl val="0"/>
      </c:catAx>
      <c:valAx>
        <c:axId val="5188302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144.40526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040"/>
        <c:axId val="605970728"/>
      </c:barChart>
      <c:catAx>
        <c:axId val="60597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0728"/>
        <c:crosses val="autoZero"/>
        <c:auto val="1"/>
        <c:lblAlgn val="ctr"/>
        <c:lblOffset val="100"/>
        <c:noMultiLvlLbl val="0"/>
      </c:catAx>
      <c:valAx>
        <c:axId val="60597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156.83438000000001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2296"/>
        <c:axId val="605973472"/>
      </c:barChart>
      <c:catAx>
        <c:axId val="6059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472"/>
        <c:crosses val="autoZero"/>
        <c:auto val="1"/>
        <c:lblAlgn val="ctr"/>
        <c:lblOffset val="100"/>
        <c:noMultiLvlLbl val="0"/>
      </c:catAx>
      <c:valAx>
        <c:axId val="605973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11.583339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1912"/>
        <c:axId val="607777600"/>
      </c:barChart>
      <c:catAx>
        <c:axId val="60778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7600"/>
        <c:crosses val="autoZero"/>
        <c:auto val="1"/>
        <c:lblAlgn val="ctr"/>
        <c:lblOffset val="100"/>
        <c:noMultiLvlLbl val="0"/>
      </c:catAx>
      <c:valAx>
        <c:axId val="60777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1320.8776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3088"/>
        <c:axId val="607779560"/>
      </c:barChart>
      <c:catAx>
        <c:axId val="60778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9560"/>
        <c:crosses val="autoZero"/>
        <c:auto val="1"/>
        <c:lblAlgn val="ctr"/>
        <c:lblOffset val="100"/>
        <c:noMultiLvlLbl val="0"/>
      </c:catAx>
      <c:valAx>
        <c:axId val="607779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0.11822197600000001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3872"/>
        <c:axId val="607776816"/>
      </c:barChart>
      <c:catAx>
        <c:axId val="60778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6816"/>
        <c:crosses val="autoZero"/>
        <c:auto val="1"/>
        <c:lblAlgn val="ctr"/>
        <c:lblOffset val="100"/>
        <c:noMultiLvlLbl val="0"/>
      </c:catAx>
      <c:valAx>
        <c:axId val="607776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3.2682604999999998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78384"/>
        <c:axId val="607779952"/>
      </c:barChart>
      <c:catAx>
        <c:axId val="60777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79952"/>
        <c:crosses val="autoZero"/>
        <c:auto val="1"/>
        <c:lblAlgn val="ctr"/>
        <c:lblOffset val="100"/>
        <c:noMultiLvlLbl val="0"/>
      </c:catAx>
      <c:valAx>
        <c:axId val="60777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7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35.031880000000001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931048"/>
        <c:axId val="605969552"/>
      </c:barChart>
      <c:catAx>
        <c:axId val="40593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9552"/>
        <c:crosses val="autoZero"/>
        <c:auto val="1"/>
        <c:lblAlgn val="ctr"/>
        <c:lblOffset val="100"/>
        <c:noMultiLvlLbl val="0"/>
      </c:catAx>
      <c:valAx>
        <c:axId val="60596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93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315.70006999999998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2304"/>
        <c:axId val="607780736"/>
      </c:barChart>
      <c:catAx>
        <c:axId val="60778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80736"/>
        <c:crosses val="autoZero"/>
        <c:auto val="1"/>
        <c:lblAlgn val="ctr"/>
        <c:lblOffset val="100"/>
        <c:noMultiLvlLbl val="0"/>
      </c:catAx>
      <c:valAx>
        <c:axId val="60778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81.891463999999999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781128"/>
        <c:axId val="607782696"/>
      </c:barChart>
      <c:catAx>
        <c:axId val="60778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782696"/>
        <c:crosses val="autoZero"/>
        <c:auto val="1"/>
        <c:lblAlgn val="ctr"/>
        <c:lblOffset val="100"/>
        <c:noMultiLvlLbl val="0"/>
      </c:catAx>
      <c:valAx>
        <c:axId val="60778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8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7.03</c:v>
                </c:pt>
                <c:pt idx="1">
                  <c:v>18.347000000000001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7777208"/>
        <c:axId val="607258600"/>
      </c:barChart>
      <c:catAx>
        <c:axId val="60777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8600"/>
        <c:crosses val="autoZero"/>
        <c:auto val="1"/>
        <c:lblAlgn val="ctr"/>
        <c:lblOffset val="100"/>
        <c:noMultiLvlLbl val="0"/>
      </c:catAx>
      <c:valAx>
        <c:axId val="607258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77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17.338778000000001</c:v>
                </c:pt>
                <c:pt idx="1">
                  <c:v>22.017796000000001</c:v>
                </c:pt>
                <c:pt idx="2">
                  <c:v>27.288506000000002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674.33399999999995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0952"/>
        <c:axId val="607263304"/>
      </c:barChart>
      <c:catAx>
        <c:axId val="60726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3304"/>
        <c:crosses val="autoZero"/>
        <c:auto val="1"/>
        <c:lblAlgn val="ctr"/>
        <c:lblOffset val="100"/>
        <c:noMultiLvlLbl val="0"/>
      </c:catAx>
      <c:valAx>
        <c:axId val="60726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27.9892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59384"/>
        <c:axId val="607257424"/>
      </c:barChart>
      <c:catAx>
        <c:axId val="60725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7424"/>
        <c:crosses val="autoZero"/>
        <c:auto val="1"/>
        <c:lblAlgn val="ctr"/>
        <c:lblOffset val="100"/>
        <c:noMultiLvlLbl val="0"/>
      </c:catAx>
      <c:valAx>
        <c:axId val="60725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5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67.503</c:v>
                </c:pt>
                <c:pt idx="1">
                  <c:v>14.07</c:v>
                </c:pt>
                <c:pt idx="2">
                  <c:v>18.427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7256640"/>
        <c:axId val="607261344"/>
      </c:barChart>
      <c:catAx>
        <c:axId val="60725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1344"/>
        <c:crosses val="autoZero"/>
        <c:auto val="1"/>
        <c:lblAlgn val="ctr"/>
        <c:lblOffset val="100"/>
        <c:noMultiLvlLbl val="0"/>
      </c:catAx>
      <c:valAx>
        <c:axId val="60726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5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1961.0437999999999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2912"/>
        <c:axId val="607259776"/>
      </c:barChart>
      <c:catAx>
        <c:axId val="6072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59776"/>
        <c:crosses val="autoZero"/>
        <c:auto val="1"/>
        <c:lblAlgn val="ctr"/>
        <c:lblOffset val="100"/>
        <c:noMultiLvlLbl val="0"/>
      </c:catAx>
      <c:valAx>
        <c:axId val="607259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186.52768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1736"/>
        <c:axId val="607260168"/>
      </c:barChart>
      <c:catAx>
        <c:axId val="60726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0168"/>
        <c:crosses val="autoZero"/>
        <c:auto val="1"/>
        <c:lblAlgn val="ctr"/>
        <c:lblOffset val="100"/>
        <c:noMultiLvlLbl val="0"/>
      </c:catAx>
      <c:valAx>
        <c:axId val="60726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632.64099999999996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62128"/>
        <c:axId val="607263696"/>
      </c:barChart>
      <c:catAx>
        <c:axId val="60726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63696"/>
        <c:crosses val="autoZero"/>
        <c:auto val="1"/>
        <c:lblAlgn val="ctr"/>
        <c:lblOffset val="100"/>
        <c:noMultiLvlLbl val="0"/>
      </c:catAx>
      <c:valAx>
        <c:axId val="60726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62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4.5915675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9160"/>
        <c:axId val="605973080"/>
      </c:barChart>
      <c:catAx>
        <c:axId val="60596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080"/>
        <c:crosses val="autoZero"/>
        <c:auto val="1"/>
        <c:lblAlgn val="ctr"/>
        <c:lblOffset val="100"/>
        <c:noMultiLvlLbl val="0"/>
      </c:catAx>
      <c:valAx>
        <c:axId val="60597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6236.9306999999999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4504"/>
        <c:axId val="604632936"/>
      </c:barChart>
      <c:catAx>
        <c:axId val="6046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32936"/>
        <c:crosses val="autoZero"/>
        <c:auto val="1"/>
        <c:lblAlgn val="ctr"/>
        <c:lblOffset val="100"/>
        <c:noMultiLvlLbl val="0"/>
      </c:catAx>
      <c:valAx>
        <c:axId val="6046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18.733833000000001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4112"/>
        <c:axId val="604629408"/>
      </c:barChart>
      <c:catAx>
        <c:axId val="6046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29408"/>
        <c:crosses val="autoZero"/>
        <c:auto val="1"/>
        <c:lblAlgn val="ctr"/>
        <c:lblOffset val="100"/>
        <c:noMultiLvlLbl val="0"/>
      </c:catAx>
      <c:valAx>
        <c:axId val="60462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2.6253011000000002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630192"/>
        <c:axId val="604633720"/>
      </c:barChart>
      <c:catAx>
        <c:axId val="60463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633720"/>
        <c:crosses val="autoZero"/>
        <c:auto val="1"/>
        <c:lblAlgn val="ctr"/>
        <c:lblOffset val="100"/>
        <c:noMultiLvlLbl val="0"/>
      </c:catAx>
      <c:valAx>
        <c:axId val="6046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63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342.42885999999999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512"/>
        <c:axId val="605972688"/>
      </c:barChart>
      <c:catAx>
        <c:axId val="60597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2688"/>
        <c:crosses val="autoZero"/>
        <c:auto val="1"/>
        <c:lblAlgn val="ctr"/>
        <c:lblOffset val="100"/>
        <c:noMultiLvlLbl val="0"/>
      </c:catAx>
      <c:valAx>
        <c:axId val="6059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1.723754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904"/>
        <c:axId val="605973864"/>
      </c:barChart>
      <c:catAx>
        <c:axId val="6059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864"/>
        <c:crosses val="autoZero"/>
        <c:auto val="1"/>
        <c:lblAlgn val="ctr"/>
        <c:lblOffset val="100"/>
        <c:noMultiLvlLbl val="0"/>
      </c:catAx>
      <c:valAx>
        <c:axId val="605973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17.131869999999999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432"/>
        <c:axId val="605967984"/>
      </c:barChart>
      <c:catAx>
        <c:axId val="60597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7984"/>
        <c:crosses val="autoZero"/>
        <c:auto val="1"/>
        <c:lblAlgn val="ctr"/>
        <c:lblOffset val="100"/>
        <c:noMultiLvlLbl val="0"/>
      </c:catAx>
      <c:valAx>
        <c:axId val="60596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2.6253011000000002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8768"/>
        <c:axId val="518824768"/>
      </c:barChart>
      <c:catAx>
        <c:axId val="6059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4768"/>
        <c:crosses val="autoZero"/>
        <c:auto val="1"/>
        <c:lblAlgn val="ctr"/>
        <c:lblOffset val="100"/>
        <c:noMultiLvlLbl val="0"/>
      </c:catAx>
      <c:valAx>
        <c:axId val="51882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666.34839999999997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5552"/>
        <c:axId val="518825160"/>
      </c:barChart>
      <c:catAx>
        <c:axId val="51882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5160"/>
        <c:crosses val="autoZero"/>
        <c:auto val="1"/>
        <c:lblAlgn val="ctr"/>
        <c:lblOffset val="100"/>
        <c:noMultiLvlLbl val="0"/>
      </c:catAx>
      <c:valAx>
        <c:axId val="51882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8.7597349999999992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7512"/>
        <c:axId val="518827120"/>
      </c:barChart>
      <c:catAx>
        <c:axId val="51882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7120"/>
        <c:crosses val="autoZero"/>
        <c:auto val="1"/>
        <c:lblAlgn val="ctr"/>
        <c:lblOffset val="100"/>
        <c:noMultiLvlLbl val="0"/>
      </c:catAx>
      <c:valAx>
        <c:axId val="51882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한은자, ID : H1900714)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12:56:40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1961.0437999999999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76.326449999999994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35.031880000000001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67.503</v>
      </c>
      <c r="G8" s="59">
        <f>'DRIs DATA 입력'!G8</f>
        <v>14.07</v>
      </c>
      <c r="H8" s="59">
        <f>'DRIs DATA 입력'!H8</f>
        <v>18.427</v>
      </c>
      <c r="I8" s="55"/>
      <c r="J8" s="59" t="s">
        <v>215</v>
      </c>
      <c r="K8" s="59">
        <f>'DRIs DATA 입력'!K8</f>
        <v>7.03</v>
      </c>
      <c r="L8" s="59">
        <f>'DRIs DATA 입력'!L8</f>
        <v>18.347000000000001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674.33399999999995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27.9892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4.5915675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342.42885999999999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186.52768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1.9222630999999999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1.723754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17.131869999999999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2.6253011000000002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666.34839999999997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8.7597349999999992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3.4236746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4.9377240000000002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632.64099999999996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1311.1873000000001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6236.9306999999999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3922.8420000000001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144.40526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156.83438000000001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18.733833000000001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11.583339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1320.8776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0.11822197600000001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3.2682604999999998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315.70006999999998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81.891463999999999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6" sqref="J5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301</v>
      </c>
      <c r="B1" s="55" t="s">
        <v>302</v>
      </c>
      <c r="G1" s="56" t="s">
        <v>286</v>
      </c>
      <c r="H1" s="55" t="s">
        <v>303</v>
      </c>
    </row>
    <row r="3" spans="1:27" x14ac:dyDescent="0.3">
      <c r="A3" s="65" t="s">
        <v>304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305</v>
      </c>
      <c r="B4" s="66"/>
      <c r="C4" s="66"/>
      <c r="E4" s="62" t="s">
        <v>306</v>
      </c>
      <c r="F4" s="63"/>
      <c r="G4" s="63"/>
      <c r="H4" s="64"/>
      <c r="J4" s="62" t="s">
        <v>307</v>
      </c>
      <c r="K4" s="63"/>
      <c r="L4" s="64"/>
      <c r="N4" s="66" t="s">
        <v>308</v>
      </c>
      <c r="O4" s="66"/>
      <c r="P4" s="66"/>
      <c r="Q4" s="66"/>
      <c r="R4" s="66"/>
      <c r="S4" s="66"/>
      <c r="U4" s="66" t="s">
        <v>309</v>
      </c>
      <c r="V4" s="66"/>
      <c r="W4" s="66"/>
      <c r="X4" s="66"/>
      <c r="Y4" s="66"/>
      <c r="Z4" s="66"/>
    </row>
    <row r="5" spans="1:27" x14ac:dyDescent="0.3">
      <c r="A5" s="60"/>
      <c r="B5" s="60" t="s">
        <v>310</v>
      </c>
      <c r="C5" s="60" t="s">
        <v>311</v>
      </c>
      <c r="E5" s="60"/>
      <c r="F5" s="60" t="s">
        <v>312</v>
      </c>
      <c r="G5" s="60" t="s">
        <v>313</v>
      </c>
      <c r="H5" s="60" t="s">
        <v>45</v>
      </c>
      <c r="J5" s="60"/>
      <c r="K5" s="60" t="s">
        <v>292</v>
      </c>
      <c r="L5" s="60" t="s">
        <v>314</v>
      </c>
      <c r="N5" s="60"/>
      <c r="O5" s="60" t="s">
        <v>315</v>
      </c>
      <c r="P5" s="60" t="s">
        <v>316</v>
      </c>
      <c r="Q5" s="60" t="s">
        <v>317</v>
      </c>
      <c r="R5" s="60" t="s">
        <v>318</v>
      </c>
      <c r="S5" s="60" t="s">
        <v>319</v>
      </c>
      <c r="U5" s="60"/>
      <c r="V5" s="60" t="s">
        <v>278</v>
      </c>
      <c r="W5" s="60" t="s">
        <v>320</v>
      </c>
      <c r="X5" s="60" t="s">
        <v>321</v>
      </c>
      <c r="Y5" s="60" t="s">
        <v>277</v>
      </c>
      <c r="Z5" s="60" t="s">
        <v>322</v>
      </c>
    </row>
    <row r="6" spans="1:27" x14ac:dyDescent="0.3">
      <c r="A6" s="60" t="s">
        <v>279</v>
      </c>
      <c r="B6" s="60">
        <v>1800</v>
      </c>
      <c r="C6" s="60">
        <v>1961.0437999999999</v>
      </c>
      <c r="E6" s="60" t="s">
        <v>323</v>
      </c>
      <c r="F6" s="60">
        <v>55</v>
      </c>
      <c r="G6" s="60">
        <v>15</v>
      </c>
      <c r="H6" s="60">
        <v>7</v>
      </c>
      <c r="J6" s="60" t="s">
        <v>324</v>
      </c>
      <c r="K6" s="60">
        <v>0.1</v>
      </c>
      <c r="L6" s="60">
        <v>4</v>
      </c>
      <c r="N6" s="60" t="s">
        <v>325</v>
      </c>
      <c r="O6" s="60">
        <v>40</v>
      </c>
      <c r="P6" s="60">
        <v>50</v>
      </c>
      <c r="Q6" s="60">
        <v>0</v>
      </c>
      <c r="R6" s="60">
        <v>0</v>
      </c>
      <c r="S6" s="60">
        <v>76.326449999999994</v>
      </c>
      <c r="U6" s="60" t="s">
        <v>326</v>
      </c>
      <c r="V6" s="60">
        <v>0</v>
      </c>
      <c r="W6" s="60">
        <v>0</v>
      </c>
      <c r="X6" s="60">
        <v>20</v>
      </c>
      <c r="Y6" s="60">
        <v>0</v>
      </c>
      <c r="Z6" s="60">
        <v>35.031880000000001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328</v>
      </c>
      <c r="F8" s="60">
        <v>67.503</v>
      </c>
      <c r="G8" s="60">
        <v>14.07</v>
      </c>
      <c r="H8" s="60">
        <v>18.427</v>
      </c>
      <c r="J8" s="60" t="s">
        <v>295</v>
      </c>
      <c r="K8" s="60">
        <v>7.03</v>
      </c>
      <c r="L8" s="60">
        <v>18.347000000000001</v>
      </c>
    </row>
    <row r="13" spans="1:27" x14ac:dyDescent="0.3">
      <c r="A13" s="61" t="s">
        <v>329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287</v>
      </c>
      <c r="B14" s="66"/>
      <c r="C14" s="66"/>
      <c r="D14" s="66"/>
      <c r="E14" s="66"/>
      <c r="F14" s="66"/>
      <c r="H14" s="66" t="s">
        <v>296</v>
      </c>
      <c r="I14" s="66"/>
      <c r="J14" s="66"/>
      <c r="K14" s="66"/>
      <c r="L14" s="66"/>
      <c r="M14" s="66"/>
      <c r="O14" s="66" t="s">
        <v>330</v>
      </c>
      <c r="P14" s="66"/>
      <c r="Q14" s="66"/>
      <c r="R14" s="66"/>
      <c r="S14" s="66"/>
      <c r="T14" s="66"/>
      <c r="V14" s="66" t="s">
        <v>297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278</v>
      </c>
      <c r="C15" s="60" t="s">
        <v>316</v>
      </c>
      <c r="D15" s="60" t="s">
        <v>331</v>
      </c>
      <c r="E15" s="60" t="s">
        <v>277</v>
      </c>
      <c r="F15" s="60" t="s">
        <v>319</v>
      </c>
      <c r="H15" s="60"/>
      <c r="I15" s="60" t="s">
        <v>332</v>
      </c>
      <c r="J15" s="60" t="s">
        <v>316</v>
      </c>
      <c r="K15" s="60" t="s">
        <v>331</v>
      </c>
      <c r="L15" s="60" t="s">
        <v>333</v>
      </c>
      <c r="M15" s="60" t="s">
        <v>276</v>
      </c>
      <c r="O15" s="60"/>
      <c r="P15" s="60" t="s">
        <v>315</v>
      </c>
      <c r="Q15" s="60" t="s">
        <v>316</v>
      </c>
      <c r="R15" s="60" t="s">
        <v>294</v>
      </c>
      <c r="S15" s="60" t="s">
        <v>334</v>
      </c>
      <c r="T15" s="60" t="s">
        <v>322</v>
      </c>
      <c r="V15" s="60"/>
      <c r="W15" s="60" t="s">
        <v>315</v>
      </c>
      <c r="X15" s="60" t="s">
        <v>293</v>
      </c>
      <c r="Y15" s="60" t="s">
        <v>317</v>
      </c>
      <c r="Z15" s="60" t="s">
        <v>277</v>
      </c>
      <c r="AA15" s="60" t="s">
        <v>322</v>
      </c>
    </row>
    <row r="16" spans="1:27" x14ac:dyDescent="0.3">
      <c r="A16" s="60" t="s">
        <v>298</v>
      </c>
      <c r="B16" s="60">
        <v>430</v>
      </c>
      <c r="C16" s="60">
        <v>600</v>
      </c>
      <c r="D16" s="60">
        <v>0</v>
      </c>
      <c r="E16" s="60">
        <v>3000</v>
      </c>
      <c r="F16" s="60">
        <v>674.33399999999995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27.9892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4.5915675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342.42885999999999</v>
      </c>
    </row>
    <row r="23" spans="1:62" x14ac:dyDescent="0.3">
      <c r="A23" s="61" t="s">
        <v>288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335</v>
      </c>
      <c r="B24" s="66"/>
      <c r="C24" s="66"/>
      <c r="D24" s="66"/>
      <c r="E24" s="66"/>
      <c r="F24" s="66"/>
      <c r="H24" s="66" t="s">
        <v>336</v>
      </c>
      <c r="I24" s="66"/>
      <c r="J24" s="66"/>
      <c r="K24" s="66"/>
      <c r="L24" s="66"/>
      <c r="M24" s="66"/>
      <c r="O24" s="66" t="s">
        <v>337</v>
      </c>
      <c r="P24" s="66"/>
      <c r="Q24" s="66"/>
      <c r="R24" s="66"/>
      <c r="S24" s="66"/>
      <c r="T24" s="66"/>
      <c r="V24" s="66" t="s">
        <v>338</v>
      </c>
      <c r="W24" s="66"/>
      <c r="X24" s="66"/>
      <c r="Y24" s="66"/>
      <c r="Z24" s="66"/>
      <c r="AA24" s="66"/>
      <c r="AC24" s="66" t="s">
        <v>299</v>
      </c>
      <c r="AD24" s="66"/>
      <c r="AE24" s="66"/>
      <c r="AF24" s="66"/>
      <c r="AG24" s="66"/>
      <c r="AH24" s="66"/>
      <c r="AJ24" s="66" t="s">
        <v>339</v>
      </c>
      <c r="AK24" s="66"/>
      <c r="AL24" s="66"/>
      <c r="AM24" s="66"/>
      <c r="AN24" s="66"/>
      <c r="AO24" s="66"/>
      <c r="AQ24" s="66" t="s">
        <v>340</v>
      </c>
      <c r="AR24" s="66"/>
      <c r="AS24" s="66"/>
      <c r="AT24" s="66"/>
      <c r="AU24" s="66"/>
      <c r="AV24" s="66"/>
      <c r="AX24" s="66" t="s">
        <v>341</v>
      </c>
      <c r="AY24" s="66"/>
      <c r="AZ24" s="66"/>
      <c r="BA24" s="66"/>
      <c r="BB24" s="66"/>
      <c r="BC24" s="66"/>
      <c r="BE24" s="66" t="s">
        <v>342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315</v>
      </c>
      <c r="C25" s="60" t="s">
        <v>343</v>
      </c>
      <c r="D25" s="60" t="s">
        <v>321</v>
      </c>
      <c r="E25" s="60" t="s">
        <v>334</v>
      </c>
      <c r="F25" s="60" t="s">
        <v>276</v>
      </c>
      <c r="H25" s="60"/>
      <c r="I25" s="60" t="s">
        <v>332</v>
      </c>
      <c r="J25" s="60" t="s">
        <v>293</v>
      </c>
      <c r="K25" s="60" t="s">
        <v>294</v>
      </c>
      <c r="L25" s="60" t="s">
        <v>333</v>
      </c>
      <c r="M25" s="60" t="s">
        <v>311</v>
      </c>
      <c r="O25" s="60"/>
      <c r="P25" s="60" t="s">
        <v>344</v>
      </c>
      <c r="Q25" s="60" t="s">
        <v>293</v>
      </c>
      <c r="R25" s="60" t="s">
        <v>331</v>
      </c>
      <c r="S25" s="60" t="s">
        <v>333</v>
      </c>
      <c r="T25" s="60" t="s">
        <v>319</v>
      </c>
      <c r="V25" s="60"/>
      <c r="W25" s="60" t="s">
        <v>344</v>
      </c>
      <c r="X25" s="60" t="s">
        <v>320</v>
      </c>
      <c r="Y25" s="60" t="s">
        <v>294</v>
      </c>
      <c r="Z25" s="60" t="s">
        <v>334</v>
      </c>
      <c r="AA25" s="60" t="s">
        <v>276</v>
      </c>
      <c r="AC25" s="60"/>
      <c r="AD25" s="60" t="s">
        <v>278</v>
      </c>
      <c r="AE25" s="60" t="s">
        <v>293</v>
      </c>
      <c r="AF25" s="60" t="s">
        <v>331</v>
      </c>
      <c r="AG25" s="60" t="s">
        <v>318</v>
      </c>
      <c r="AH25" s="60" t="s">
        <v>276</v>
      </c>
      <c r="AJ25" s="60"/>
      <c r="AK25" s="60" t="s">
        <v>278</v>
      </c>
      <c r="AL25" s="60" t="s">
        <v>293</v>
      </c>
      <c r="AM25" s="60" t="s">
        <v>321</v>
      </c>
      <c r="AN25" s="60" t="s">
        <v>333</v>
      </c>
      <c r="AO25" s="60" t="s">
        <v>276</v>
      </c>
      <c r="AQ25" s="60"/>
      <c r="AR25" s="60" t="s">
        <v>344</v>
      </c>
      <c r="AS25" s="60" t="s">
        <v>343</v>
      </c>
      <c r="AT25" s="60" t="s">
        <v>321</v>
      </c>
      <c r="AU25" s="60" t="s">
        <v>333</v>
      </c>
      <c r="AV25" s="60" t="s">
        <v>311</v>
      </c>
      <c r="AX25" s="60"/>
      <c r="AY25" s="60" t="s">
        <v>278</v>
      </c>
      <c r="AZ25" s="60" t="s">
        <v>316</v>
      </c>
      <c r="BA25" s="60" t="s">
        <v>321</v>
      </c>
      <c r="BB25" s="60" t="s">
        <v>277</v>
      </c>
      <c r="BC25" s="60" t="s">
        <v>319</v>
      </c>
      <c r="BE25" s="60"/>
      <c r="BF25" s="60" t="s">
        <v>315</v>
      </c>
      <c r="BG25" s="60" t="s">
        <v>316</v>
      </c>
      <c r="BH25" s="60" t="s">
        <v>294</v>
      </c>
      <c r="BI25" s="60" t="s">
        <v>334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186.52768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1.9222630999999999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1.723754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17.131869999999999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2.6253011000000002</v>
      </c>
      <c r="AJ26" s="60" t="s">
        <v>345</v>
      </c>
      <c r="AK26" s="60">
        <v>320</v>
      </c>
      <c r="AL26" s="60">
        <v>400</v>
      </c>
      <c r="AM26" s="60">
        <v>0</v>
      </c>
      <c r="AN26" s="60">
        <v>1000</v>
      </c>
      <c r="AO26" s="60">
        <v>666.34839999999997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8.7597349999999992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3.4236746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4.9377240000000002</v>
      </c>
    </row>
    <row r="33" spans="1:68" x14ac:dyDescent="0.3">
      <c r="A33" s="61" t="s">
        <v>289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346</v>
      </c>
      <c r="B34" s="66"/>
      <c r="C34" s="66"/>
      <c r="D34" s="66"/>
      <c r="E34" s="66"/>
      <c r="F34" s="66"/>
      <c r="H34" s="66" t="s">
        <v>280</v>
      </c>
      <c r="I34" s="66"/>
      <c r="J34" s="66"/>
      <c r="K34" s="66"/>
      <c r="L34" s="66"/>
      <c r="M34" s="66"/>
      <c r="O34" s="66" t="s">
        <v>347</v>
      </c>
      <c r="P34" s="66"/>
      <c r="Q34" s="66"/>
      <c r="R34" s="66"/>
      <c r="S34" s="66"/>
      <c r="T34" s="66"/>
      <c r="V34" s="66" t="s">
        <v>290</v>
      </c>
      <c r="W34" s="66"/>
      <c r="X34" s="66"/>
      <c r="Y34" s="66"/>
      <c r="Z34" s="66"/>
      <c r="AA34" s="66"/>
      <c r="AC34" s="66" t="s">
        <v>348</v>
      </c>
      <c r="AD34" s="66"/>
      <c r="AE34" s="66"/>
      <c r="AF34" s="66"/>
      <c r="AG34" s="66"/>
      <c r="AH34" s="66"/>
      <c r="AJ34" s="66" t="s">
        <v>281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332</v>
      </c>
      <c r="C35" s="60" t="s">
        <v>343</v>
      </c>
      <c r="D35" s="60" t="s">
        <v>321</v>
      </c>
      <c r="E35" s="60" t="s">
        <v>318</v>
      </c>
      <c r="F35" s="60" t="s">
        <v>322</v>
      </c>
      <c r="H35" s="60"/>
      <c r="I35" s="60" t="s">
        <v>315</v>
      </c>
      <c r="J35" s="60" t="s">
        <v>293</v>
      </c>
      <c r="K35" s="60" t="s">
        <v>331</v>
      </c>
      <c r="L35" s="60" t="s">
        <v>277</v>
      </c>
      <c r="M35" s="60" t="s">
        <v>322</v>
      </c>
      <c r="O35" s="60"/>
      <c r="P35" s="60" t="s">
        <v>315</v>
      </c>
      <c r="Q35" s="60" t="s">
        <v>293</v>
      </c>
      <c r="R35" s="60" t="s">
        <v>321</v>
      </c>
      <c r="S35" s="60" t="s">
        <v>277</v>
      </c>
      <c r="T35" s="60" t="s">
        <v>311</v>
      </c>
      <c r="V35" s="60"/>
      <c r="W35" s="60" t="s">
        <v>315</v>
      </c>
      <c r="X35" s="60" t="s">
        <v>316</v>
      </c>
      <c r="Y35" s="60" t="s">
        <v>331</v>
      </c>
      <c r="Z35" s="60" t="s">
        <v>318</v>
      </c>
      <c r="AA35" s="60" t="s">
        <v>322</v>
      </c>
      <c r="AC35" s="60"/>
      <c r="AD35" s="60" t="s">
        <v>315</v>
      </c>
      <c r="AE35" s="60" t="s">
        <v>293</v>
      </c>
      <c r="AF35" s="60" t="s">
        <v>294</v>
      </c>
      <c r="AG35" s="60" t="s">
        <v>318</v>
      </c>
      <c r="AH35" s="60" t="s">
        <v>311</v>
      </c>
      <c r="AJ35" s="60"/>
      <c r="AK35" s="60" t="s">
        <v>332</v>
      </c>
      <c r="AL35" s="60" t="s">
        <v>316</v>
      </c>
      <c r="AM35" s="60" t="s">
        <v>331</v>
      </c>
      <c r="AN35" s="60" t="s">
        <v>318</v>
      </c>
      <c r="AO35" s="60" t="s">
        <v>322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632.64099999999996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1311.1873000000001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6236.9306999999999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3922.8420000000001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144.40526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156.83438000000001</v>
      </c>
    </row>
    <row r="43" spans="1:68" x14ac:dyDescent="0.3">
      <c r="A43" s="61" t="s">
        <v>349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350</v>
      </c>
      <c r="B44" s="66"/>
      <c r="C44" s="66"/>
      <c r="D44" s="66"/>
      <c r="E44" s="66"/>
      <c r="F44" s="66"/>
      <c r="H44" s="66" t="s">
        <v>282</v>
      </c>
      <c r="I44" s="66"/>
      <c r="J44" s="66"/>
      <c r="K44" s="66"/>
      <c r="L44" s="66"/>
      <c r="M44" s="66"/>
      <c r="O44" s="66" t="s">
        <v>351</v>
      </c>
      <c r="P44" s="66"/>
      <c r="Q44" s="66"/>
      <c r="R44" s="66"/>
      <c r="S44" s="66"/>
      <c r="T44" s="66"/>
      <c r="V44" s="66" t="s">
        <v>352</v>
      </c>
      <c r="W44" s="66"/>
      <c r="X44" s="66"/>
      <c r="Y44" s="66"/>
      <c r="Z44" s="66"/>
      <c r="AA44" s="66"/>
      <c r="AC44" s="66" t="s">
        <v>353</v>
      </c>
      <c r="AD44" s="66"/>
      <c r="AE44" s="66"/>
      <c r="AF44" s="66"/>
      <c r="AG44" s="66"/>
      <c r="AH44" s="66"/>
      <c r="AJ44" s="66" t="s">
        <v>283</v>
      </c>
      <c r="AK44" s="66"/>
      <c r="AL44" s="66"/>
      <c r="AM44" s="66"/>
      <c r="AN44" s="66"/>
      <c r="AO44" s="66"/>
      <c r="AQ44" s="66" t="s">
        <v>354</v>
      </c>
      <c r="AR44" s="66"/>
      <c r="AS44" s="66"/>
      <c r="AT44" s="66"/>
      <c r="AU44" s="66"/>
      <c r="AV44" s="66"/>
      <c r="AX44" s="66" t="s">
        <v>291</v>
      </c>
      <c r="AY44" s="66"/>
      <c r="AZ44" s="66"/>
      <c r="BA44" s="66"/>
      <c r="BB44" s="66"/>
      <c r="BC44" s="66"/>
      <c r="BE44" s="66" t="s">
        <v>355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278</v>
      </c>
      <c r="C45" s="60" t="s">
        <v>316</v>
      </c>
      <c r="D45" s="60" t="s">
        <v>321</v>
      </c>
      <c r="E45" s="60" t="s">
        <v>277</v>
      </c>
      <c r="F45" s="60" t="s">
        <v>322</v>
      </c>
      <c r="H45" s="60"/>
      <c r="I45" s="60" t="s">
        <v>278</v>
      </c>
      <c r="J45" s="60" t="s">
        <v>343</v>
      </c>
      <c r="K45" s="60" t="s">
        <v>321</v>
      </c>
      <c r="L45" s="60" t="s">
        <v>318</v>
      </c>
      <c r="M45" s="60" t="s">
        <v>311</v>
      </c>
      <c r="O45" s="60"/>
      <c r="P45" s="60" t="s">
        <v>315</v>
      </c>
      <c r="Q45" s="60" t="s">
        <v>316</v>
      </c>
      <c r="R45" s="60" t="s">
        <v>321</v>
      </c>
      <c r="S45" s="60" t="s">
        <v>277</v>
      </c>
      <c r="T45" s="60" t="s">
        <v>276</v>
      </c>
      <c r="V45" s="60"/>
      <c r="W45" s="60" t="s">
        <v>315</v>
      </c>
      <c r="X45" s="60" t="s">
        <v>343</v>
      </c>
      <c r="Y45" s="60" t="s">
        <v>331</v>
      </c>
      <c r="Z45" s="60" t="s">
        <v>318</v>
      </c>
      <c r="AA45" s="60" t="s">
        <v>311</v>
      </c>
      <c r="AC45" s="60"/>
      <c r="AD45" s="60" t="s">
        <v>315</v>
      </c>
      <c r="AE45" s="60" t="s">
        <v>320</v>
      </c>
      <c r="AF45" s="60" t="s">
        <v>294</v>
      </c>
      <c r="AG45" s="60" t="s">
        <v>318</v>
      </c>
      <c r="AH45" s="60" t="s">
        <v>311</v>
      </c>
      <c r="AJ45" s="60"/>
      <c r="AK45" s="60" t="s">
        <v>315</v>
      </c>
      <c r="AL45" s="60" t="s">
        <v>320</v>
      </c>
      <c r="AM45" s="60" t="s">
        <v>294</v>
      </c>
      <c r="AN45" s="60" t="s">
        <v>333</v>
      </c>
      <c r="AO45" s="60" t="s">
        <v>276</v>
      </c>
      <c r="AQ45" s="60"/>
      <c r="AR45" s="60" t="s">
        <v>278</v>
      </c>
      <c r="AS45" s="60" t="s">
        <v>343</v>
      </c>
      <c r="AT45" s="60" t="s">
        <v>331</v>
      </c>
      <c r="AU45" s="60" t="s">
        <v>334</v>
      </c>
      <c r="AV45" s="60" t="s">
        <v>276</v>
      </c>
      <c r="AX45" s="60"/>
      <c r="AY45" s="60" t="s">
        <v>332</v>
      </c>
      <c r="AZ45" s="60" t="s">
        <v>343</v>
      </c>
      <c r="BA45" s="60" t="s">
        <v>317</v>
      </c>
      <c r="BB45" s="60" t="s">
        <v>334</v>
      </c>
      <c r="BC45" s="60" t="s">
        <v>319</v>
      </c>
      <c r="BE45" s="60"/>
      <c r="BF45" s="60" t="s">
        <v>278</v>
      </c>
      <c r="BG45" s="60" t="s">
        <v>320</v>
      </c>
      <c r="BH45" s="60" t="s">
        <v>294</v>
      </c>
      <c r="BI45" s="60" t="s">
        <v>277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18.733833000000001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11.583339</v>
      </c>
      <c r="O46" s="60" t="s">
        <v>356</v>
      </c>
      <c r="P46" s="60">
        <v>600</v>
      </c>
      <c r="Q46" s="60">
        <v>800</v>
      </c>
      <c r="R46" s="60">
        <v>0</v>
      </c>
      <c r="S46" s="60">
        <v>10000</v>
      </c>
      <c r="T46" s="60">
        <v>1320.8776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0.11822197600000001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3.2682604999999998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315.70006999999998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81.891463999999999</v>
      </c>
      <c r="AX46" s="60" t="s">
        <v>284</v>
      </c>
      <c r="AY46" s="60"/>
      <c r="AZ46" s="60"/>
      <c r="BA46" s="60"/>
      <c r="BB46" s="60"/>
      <c r="BC46" s="60"/>
      <c r="BE46" s="60" t="s">
        <v>285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8" sqref="F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357</v>
      </c>
      <c r="B2" s="55" t="s">
        <v>358</v>
      </c>
      <c r="C2" s="55" t="s">
        <v>300</v>
      </c>
      <c r="D2" s="55">
        <v>57</v>
      </c>
      <c r="E2" s="55">
        <v>1961.0437999999999</v>
      </c>
      <c r="F2" s="55">
        <v>279.60271999999998</v>
      </c>
      <c r="G2" s="55">
        <v>58.280197000000001</v>
      </c>
      <c r="H2" s="55">
        <v>37.087719999999997</v>
      </c>
      <c r="I2" s="55">
        <v>21.192474000000001</v>
      </c>
      <c r="J2" s="55">
        <v>76.326449999999994</v>
      </c>
      <c r="K2" s="55">
        <v>39.265590000000003</v>
      </c>
      <c r="L2" s="55">
        <v>37.060851999999997</v>
      </c>
      <c r="M2" s="55">
        <v>35.031880000000001</v>
      </c>
      <c r="N2" s="55">
        <v>4.6609920000000002</v>
      </c>
      <c r="O2" s="55">
        <v>22.226911999999999</v>
      </c>
      <c r="P2" s="55">
        <v>1224.5088000000001</v>
      </c>
      <c r="Q2" s="55">
        <v>28.887257000000002</v>
      </c>
      <c r="R2" s="55">
        <v>674.33399999999995</v>
      </c>
      <c r="S2" s="55">
        <v>139.12826999999999</v>
      </c>
      <c r="T2" s="55">
        <v>6422.4673000000003</v>
      </c>
      <c r="U2" s="55">
        <v>4.5915675</v>
      </c>
      <c r="V2" s="55">
        <v>27.9892</v>
      </c>
      <c r="W2" s="55">
        <v>342.42885999999999</v>
      </c>
      <c r="X2" s="55">
        <v>186.52768</v>
      </c>
      <c r="Y2" s="55">
        <v>1.9222630999999999</v>
      </c>
      <c r="Z2" s="55">
        <v>1.723754</v>
      </c>
      <c r="AA2" s="55">
        <v>17.131869999999999</v>
      </c>
      <c r="AB2" s="55">
        <v>2.6253011000000002</v>
      </c>
      <c r="AC2" s="55">
        <v>666.34839999999997</v>
      </c>
      <c r="AD2" s="55">
        <v>8.7597349999999992</v>
      </c>
      <c r="AE2" s="55">
        <v>3.4236746</v>
      </c>
      <c r="AF2" s="55">
        <v>4.9377240000000002</v>
      </c>
      <c r="AG2" s="55">
        <v>632.64099999999996</v>
      </c>
      <c r="AH2" s="55">
        <v>381.82</v>
      </c>
      <c r="AI2" s="55">
        <v>250.82097999999999</v>
      </c>
      <c r="AJ2" s="55">
        <v>1311.1873000000001</v>
      </c>
      <c r="AK2" s="55">
        <v>6236.9306999999999</v>
      </c>
      <c r="AL2" s="55">
        <v>144.40526</v>
      </c>
      <c r="AM2" s="55">
        <v>3922.8420000000001</v>
      </c>
      <c r="AN2" s="55">
        <v>156.83438000000001</v>
      </c>
      <c r="AO2" s="55">
        <v>18.733833000000001</v>
      </c>
      <c r="AP2" s="55">
        <v>13.693568000000001</v>
      </c>
      <c r="AQ2" s="55">
        <v>5.0402636999999997</v>
      </c>
      <c r="AR2" s="55">
        <v>11.583339</v>
      </c>
      <c r="AS2" s="55">
        <v>1320.8776</v>
      </c>
      <c r="AT2" s="55">
        <v>0.11822197600000001</v>
      </c>
      <c r="AU2" s="55">
        <v>3.2682604999999998</v>
      </c>
      <c r="AV2" s="55">
        <v>315.70006999999998</v>
      </c>
      <c r="AW2" s="55">
        <v>81.891463999999999</v>
      </c>
      <c r="AX2" s="55">
        <v>0.26899508</v>
      </c>
      <c r="AY2" s="55">
        <v>1.2552348</v>
      </c>
      <c r="AZ2" s="55">
        <v>390.90872000000002</v>
      </c>
      <c r="BA2" s="55">
        <v>66.677895000000007</v>
      </c>
      <c r="BB2" s="55">
        <v>17.338778000000001</v>
      </c>
      <c r="BC2" s="55">
        <v>22.017796000000001</v>
      </c>
      <c r="BD2" s="55">
        <v>27.288506000000002</v>
      </c>
      <c r="BE2" s="55">
        <v>1.9900826</v>
      </c>
      <c r="BF2" s="55">
        <v>11.476785</v>
      </c>
      <c r="BG2" s="55">
        <v>6.9387240000000003E-3</v>
      </c>
      <c r="BH2" s="55">
        <v>1.883922E-2</v>
      </c>
      <c r="BI2" s="55">
        <v>1.587705E-2</v>
      </c>
      <c r="BJ2" s="55">
        <v>9.7557809999999995E-2</v>
      </c>
      <c r="BK2" s="55">
        <v>5.3374800000000001E-4</v>
      </c>
      <c r="BL2" s="55">
        <v>0.36354792000000002</v>
      </c>
      <c r="BM2" s="55">
        <v>3.5451096999999998</v>
      </c>
      <c r="BN2" s="55">
        <v>0.88141930000000002</v>
      </c>
      <c r="BO2" s="55">
        <v>58.647156000000003</v>
      </c>
      <c r="BP2" s="55">
        <v>9.9898509999999998</v>
      </c>
      <c r="BQ2" s="55">
        <v>19.482529</v>
      </c>
      <c r="BR2" s="55">
        <v>76.615840000000006</v>
      </c>
      <c r="BS2" s="55">
        <v>38.352043000000002</v>
      </c>
      <c r="BT2" s="55">
        <v>10.675998</v>
      </c>
      <c r="BU2" s="55">
        <v>0.44820835999999997</v>
      </c>
      <c r="BV2" s="55">
        <v>7.7093385E-2</v>
      </c>
      <c r="BW2" s="55">
        <v>0.77639455000000002</v>
      </c>
      <c r="BX2" s="55">
        <v>1.3981760000000001</v>
      </c>
      <c r="BY2" s="55">
        <v>0.17502551999999999</v>
      </c>
      <c r="BZ2" s="55">
        <v>9.5650425999999999E-4</v>
      </c>
      <c r="CA2" s="55">
        <v>1.2302926999999999</v>
      </c>
      <c r="CB2" s="55">
        <v>4.7081284000000001E-2</v>
      </c>
      <c r="CC2" s="55">
        <v>0.21810181000000001</v>
      </c>
      <c r="CD2" s="55">
        <v>2.0729685</v>
      </c>
      <c r="CE2" s="55">
        <v>0.16413676999999999</v>
      </c>
      <c r="CF2" s="55">
        <v>0.37361090000000002</v>
      </c>
      <c r="CG2" s="55">
        <v>0</v>
      </c>
      <c r="CH2" s="55">
        <v>4.3392904000000003E-2</v>
      </c>
      <c r="CI2" s="55">
        <v>2.5328759999999999E-3</v>
      </c>
      <c r="CJ2" s="55">
        <v>4.4745192999999999</v>
      </c>
      <c r="CK2" s="55">
        <v>3.8661624999999998E-2</v>
      </c>
      <c r="CL2" s="55">
        <v>3.7618179999999999</v>
      </c>
      <c r="CM2" s="55">
        <v>3.3857819999999998</v>
      </c>
      <c r="CN2" s="55">
        <v>2890.4679999999998</v>
      </c>
      <c r="CO2" s="55">
        <v>5161.6972999999998</v>
      </c>
      <c r="CP2" s="55">
        <v>3876.9749999999999</v>
      </c>
      <c r="CQ2" s="55">
        <v>1080.0835</v>
      </c>
      <c r="CR2" s="55">
        <v>616.601</v>
      </c>
      <c r="CS2" s="55">
        <v>334.10872999999998</v>
      </c>
      <c r="CT2" s="55">
        <v>3041.4760000000001</v>
      </c>
      <c r="CU2" s="55">
        <v>2074.9229</v>
      </c>
      <c r="CV2" s="55">
        <v>995.4819</v>
      </c>
      <c r="CW2" s="55">
        <v>2459.7775999999999</v>
      </c>
      <c r="CX2" s="55">
        <v>710.03485000000001</v>
      </c>
      <c r="CY2" s="55">
        <v>3251.2642000000001</v>
      </c>
      <c r="CZ2" s="55">
        <v>1817.0634</v>
      </c>
      <c r="DA2" s="55">
        <v>4962.6080000000002</v>
      </c>
      <c r="DB2" s="55">
        <v>3909.2048</v>
      </c>
      <c r="DC2" s="55">
        <v>7736.2964000000002</v>
      </c>
      <c r="DD2" s="55">
        <v>12492.697</v>
      </c>
      <c r="DE2" s="55">
        <v>2840.931</v>
      </c>
      <c r="DF2" s="55">
        <v>4096.1977999999999</v>
      </c>
      <c r="DG2" s="55">
        <v>2996.6023</v>
      </c>
      <c r="DH2" s="55">
        <v>115.564224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66.677895000000007</v>
      </c>
      <c r="B6">
        <f>BB2</f>
        <v>17.338778000000001</v>
      </c>
      <c r="C6">
        <f>BC2</f>
        <v>22.017796000000001</v>
      </c>
      <c r="D6">
        <f>BD2</f>
        <v>27.288506000000002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6" sqref="H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23227</v>
      </c>
      <c r="C2" s="51">
        <f ca="1">YEAR(TODAY())-YEAR(B2)+IF(TODAY()&gt;=DATE(YEAR(TODAY()),MONTH(B2),DAY(B2)),0,-1)</f>
        <v>58</v>
      </c>
      <c r="E2" s="47">
        <v>168.4</v>
      </c>
      <c r="F2" s="48" t="s">
        <v>275</v>
      </c>
      <c r="G2" s="47">
        <v>60.9</v>
      </c>
      <c r="H2" s="46" t="s">
        <v>40</v>
      </c>
      <c r="I2" s="67">
        <f>ROUND(G3/E3^2,1)</f>
        <v>21.5</v>
      </c>
    </row>
    <row r="3" spans="1:9" x14ac:dyDescent="0.3">
      <c r="E3" s="46">
        <f>E2/100</f>
        <v>1.6840000000000002</v>
      </c>
      <c r="F3" s="46" t="s">
        <v>39</v>
      </c>
      <c r="G3" s="46">
        <f>G2</f>
        <v>60.9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한은자, ID : H1900714)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12:56:40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44330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58</v>
      </c>
      <c r="G12" s="89"/>
      <c r="H12" s="89"/>
      <c r="I12" s="89"/>
      <c r="K12" s="118">
        <f>'개인정보 및 신체계측 입력'!E2</f>
        <v>168.4</v>
      </c>
      <c r="L12" s="119"/>
      <c r="M12" s="112">
        <f>'개인정보 및 신체계측 입력'!G2</f>
        <v>60.9</v>
      </c>
      <c r="N12" s="113"/>
      <c r="O12" s="108" t="s">
        <v>270</v>
      </c>
      <c r="P12" s="102"/>
      <c r="Q12" s="85">
        <f>'개인정보 및 신체계측 입력'!I2</f>
        <v>21.5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한은자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67.503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14.07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18.427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18.3</v>
      </c>
      <c r="L72" s="34" t="s">
        <v>52</v>
      </c>
      <c r="M72" s="34">
        <f>ROUND('DRIs DATA'!K8,1)</f>
        <v>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89.91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233.24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186.53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175.02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79.08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415.8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187.34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2021-08-13T04:09:04Z</dcterms:modified>
</cp:coreProperties>
</file>