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<sst xmlns="http://schemas.openxmlformats.org/spreadsheetml/2006/main" count="692" uniqueCount="342">
  <si>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</si>
  <si>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</si>
  <si>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</si>
  <si>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</si>
  <si>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</si>
  <si>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</si>
  <si>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</si>
  <si>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</si>
  <si>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</si>
  <si>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</si>
  <si>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</si>
  <si>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</si>
  <si>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</si>
  <si>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</si>
  <si>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</si>
  <si>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</si>
  <si>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</si>
  <si>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</si>
  <si>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</si>
  <si>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</si>
  <si>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</si>
  <si>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</si>
  <si>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</si>
  <si>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</si>
  <si>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</si>
  <si>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</si>
  <si>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</si>
  <si>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</si>
  <si>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</si>
  <si>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</si>
  <si>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</si>
  <si>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</si>
  <si>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</si>
  <si>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</si>
  <si>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</si>
  <si>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</si>
  <si>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</si>
  <si>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</si>
  <si>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</si>
  <si>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</si>
  <si>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</si>
  <si>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</si>
  <si>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</si>
  <si>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</si>
  <si>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</si>
  <si>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</si>
  <si>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</si>
  <si>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</si>
  <si>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</si>
  <si>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</si>
  <si>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</si>
  <si>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</si>
  <si>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</si>
  <si>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</si>
  <si>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</si>
  <si>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</si>
  <si>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</si>
  <si>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</si>
  <si>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</si>
  <si>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</si>
  <si>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</si>
  <si>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</si>
  <si>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</si>
  <si>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</si>
  <si>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</si>
  <si>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</si>
  <si>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</si>
  <si>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</si>
  <si>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</si>
  <si>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</si>
  <si>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</si>
  <si>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</si>
  <si>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</si>
  <si>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</si>
  <si>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</si>
  <si>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</si>
  <si>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</si>
  <si>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</si>
  <si>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</si>
  <si>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</si>
  <si>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</si>
  <si>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</si>
  <si>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</si>
  <si>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</si>
  <si>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</si>
  <si>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</si>
  <si>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</si>
  <si>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</si>
  <si>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</si>
  <si>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</si>
  <si>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</si>
  <si>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</si>
  <si>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</si>
  <si>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</si>
  <si>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</si>
  <si>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</si>
  <si>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</si>
  <si>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</si>
  <si>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</si>
  <si>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</si>
  <si>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</si>
  <si>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</si>
  <si>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</si>
  <si>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</si>
  <si>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</si>
  <si>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</si>
  <si>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</si>
  <si>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</si>
  <si>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</si>
  <si>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</si>
  <si>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</si>
  <si>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</si>
  <si>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</si>
  <si>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</si>
  <si>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</si>
  <si>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</si>
  <si>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</si>
  <si>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</si>
  <si>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</si>
  <si>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</si>
  <si>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</si>
  <si>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</si>
  <si>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</si>
  <si>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</si>
  <si>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</si>
  <si>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</si>
  <si>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</si>
  <si>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</si>
  <si>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</si>
  <si>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</si>
  <si>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</si>
  <si>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</si>
  <si>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</si>
  <si>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</si>
  <si>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</si>
  <si>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</si>
  <si>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</si>
  <si>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</si>
  <si>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</si>
  <si>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</si>
  <si>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</si>
  <si>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</si>
  <si>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</si>
  <si>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</si>
  <si>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</si>
  <si>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</si>
  <si>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</si>
  <si>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</si>
  <si>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</si>
  <si>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</si>
  <si>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</si>
  <si>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</si>
  <si>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</si>
  <si>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</si>
  <si>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</si>
  <si>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</si>
  <si>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</si>
  <si>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</si>
  <si>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</si>
  <si>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</si>
  <si>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</si>
  <si>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</si>
  <si>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</si>
  <si>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</si>
  <si>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</si>
  <si>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</si>
  <si>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</si>
  <si>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</si>
  <si>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</si>
  <si>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</si>
  <si>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</si>
  <si>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</si>
  <si>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</si>
  <si>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</si>
  <si>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</si>
  <si>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</si>
  <si>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</si>
  <si>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</si>
  <si>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</si>
  <si>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</si>
  <si>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</si>
  <si>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</si>
  <si>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</si>
  <si>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</si>
  <si>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</si>
  <si>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</si>
  <si>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</si>
  <si>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</si>
  <si>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</si>
  <si>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</si>
  <si>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</si>
  <si>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</si>
  <si>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</si>
  <si>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</si>
  <si>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</si>
  <si>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</si>
  <si>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</si>
  <si>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</si>
  <si>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</si>
  <si>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</si>
  <si>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</si>
  <si>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</si>
  <si>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</si>
  <si>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</si>
  <si>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</si>
  <si>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</si>
  <si>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</si>
  <si>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</si>
  <si>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</si>
  <si>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</si>
  <si>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</si>
  <si>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</si>
  <si>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</si>
  <si>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</si>
  <si>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</si>
  <si>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</si>
  <si>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</si>
  <si>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</si>
  <si>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</si>
  <si>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</si>
  <si>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</si>
  <si>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</si>
  <si>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</si>
  <si>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</si>
  <si>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</si>
  <si>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</si>
  <si>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</si>
  <si>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</si>
  <si>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</si>
  <si>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</si>
  <si>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</si>
  <si>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</si>
  <si>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</si>
  <si>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</si>
  <si>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</si>
  <si>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</si>
  <si>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</si>
  <si>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</si>
  <si>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</si>
  <si>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</si>
  <si>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</si>
  <si>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</si>
  <si>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</si>
  <si>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</si>
  <si>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</si>
  <si>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</si>
  <si>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</si>
  <si>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</si>
  <si>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</si>
  <si>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</si>
  <si>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</si>
  <si>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</si>
  <si>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</si>
  <si>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</si>
  <si>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</si>
  <si>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</si>
  <si>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</si>
  <si>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</si>
  <si>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</si>
  <si>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</si>
  <si>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</si>
  <si>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</si>
  <si>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</si>
  <si>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</si>
  <si>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</si>
  <si>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</si>
  <si>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</si>
  <si>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</si>
  <si>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</si>
  <si>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</si>
  <si>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</si>
  <si>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</si>
  <si>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</si>
  <si>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</si>
  <si>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</si>
  <si>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</si>
  <si>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리보플라빈</t>
    <phoneticPr fontId="1" type="noConversion"/>
  </si>
  <si>
    <t>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</si>
  <si>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</si>
  <si>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</si>
  <si>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비타민D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</si>
  <si>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</si>
  <si>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</si>
  <si>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</si>
  <si>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적정비율(최대)</t>
    <phoneticPr fontId="1" type="noConversion"/>
  </si>
  <si>
    <t>엽산(μg DFE/일)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</si>
  <si>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</si>
  <si>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</si>
  <si>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</si>
  <si>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</si>
  <si>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</si>
  <si>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</si>
  <si>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</si>
  <si>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</si>
  <si>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</si>
  <si>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</si>
  <si>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</si>
  <si>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</si>
  <si>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</si>
  <si>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</si>
  <si>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</si>
  <si>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</si>
  <si>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</si>
  <si>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</si>
  <si>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</si>
  <si>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</si>
  <si>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</si>
  <si>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불포화지방산</t>
    <phoneticPr fontId="1" type="noConversion"/>
  </si>
  <si>
    <t>식이섬유</t>
    <phoneticPr fontId="1" type="noConversion"/>
  </si>
  <si>
    <t>단백질(g/일)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</si>
  <si>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</si>
  <si>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</si>
  <si>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</si>
  <si>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</si>
  <si>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</si>
  <si>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</si>
  <si>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</si>
  <si>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</si>
  <si>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</si>
  <si>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</si>
  <si>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</si>
  <si>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</si>
  <si>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</si>
  <si>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</si>
  <si>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</si>
  <si>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크롬</t>
    <phoneticPr fontId="1" type="noConversion"/>
  </si>
  <si>
    <t>F</t>
  </si>
  <si>
    <t>(설문지 : FFQ 95문항 설문지, 사용자 : 김재연, ID : H1900715)</t>
  </si>
  <si>
    <t>2021년 08월 13일 12:57:56</t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</si>
  <si>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</si>
  <si>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</si>
  <si>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</si>
  <si>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지용성 비타민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</si>
  <si>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</si>
  <si>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</si>
  <si>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</si>
  <si>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</si>
  <si>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</si>
  <si>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</si>
  <si>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</si>
  <si>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H1900715</t>
  </si>
  <si>
    <t>김재연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</si>
</sst>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114.00394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3008"/>
        <c:axId val="405933400"/>
      </c:barChart>
      <c:catAx>
        <c:axId val="40593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933400"/>
        <c:crosses val="autoZero"/>
        <c:auto val="1"/>
        <c:lblAlgn val="ctr"/>
        <c:lblOffset val="100"/>
        <c:noMultiLvlLbl val="0"/>
      </c:catAx>
      <c:valAx>
        <c:axId val="40593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5.0727880000000001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336"/>
        <c:axId val="518826728"/>
      </c:barChart>
      <c:catAx>
        <c:axId val="51882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6728"/>
        <c:crosses val="autoZero"/>
        <c:auto val="1"/>
        <c:lblAlgn val="ctr"/>
        <c:lblOffset val="100"/>
        <c:noMultiLvlLbl val="0"/>
      </c:catAx>
      <c:valAx>
        <c:axId val="51882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7.0654960000000004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984"/>
        <c:axId val="518828296"/>
      </c:barChart>
      <c:catAx>
        <c:axId val="51882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8296"/>
        <c:crosses val="autoZero"/>
        <c:auto val="1"/>
        <c:lblAlgn val="ctr"/>
        <c:lblOffset val="100"/>
        <c:noMultiLvlLbl val="0"/>
      </c:catAx>
      <c:valAx>
        <c:axId val="51882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1972.2239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080"/>
        <c:axId val="518824376"/>
      </c:barChart>
      <c:catAx>
        <c:axId val="5188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376"/>
        <c:crosses val="autoZero"/>
        <c:auto val="1"/>
        <c:lblAlgn val="ctr"/>
        <c:lblOffset val="100"/>
        <c:noMultiLvlLbl val="0"/>
      </c:catAx>
      <c:valAx>
        <c:axId val="51882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6103.8559999999998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864"/>
        <c:axId val="518830256"/>
      </c:barChart>
      <c:catAx>
        <c:axId val="5188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256"/>
        <c:crosses val="autoZero"/>
        <c:auto val="1"/>
        <c:lblAlgn val="ctr"/>
        <c:lblOffset val="100"/>
        <c:noMultiLvlLbl val="0"/>
      </c:catAx>
      <c:valAx>
        <c:axId val="518830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217.44412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40"/>
        <c:axId val="605970728"/>
      </c:barChart>
      <c:catAx>
        <c:axId val="6059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0728"/>
        <c:crosses val="autoZero"/>
        <c:auto val="1"/>
        <c:lblAlgn val="ctr"/>
        <c:lblOffset val="100"/>
        <c:noMultiLvlLbl val="0"/>
      </c:catAx>
      <c:valAx>
        <c:axId val="6059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268.68552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2296"/>
        <c:axId val="605973472"/>
      </c:barChart>
      <c:catAx>
        <c:axId val="6059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472"/>
        <c:crosses val="autoZero"/>
        <c:auto val="1"/>
        <c:lblAlgn val="ctr"/>
        <c:lblOffset val="100"/>
        <c:noMultiLvlLbl val="0"/>
      </c:catAx>
      <c:valAx>
        <c:axId val="60597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16.900120000000001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912"/>
        <c:axId val="607777600"/>
      </c:barChart>
      <c:catAx>
        <c:axId val="60778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7600"/>
        <c:crosses val="autoZero"/>
        <c:auto val="1"/>
        <c:lblAlgn val="ctr"/>
        <c:lblOffset val="100"/>
        <c:noMultiLvlLbl val="0"/>
      </c:catAx>
      <c:valAx>
        <c:axId val="60777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1940.0978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088"/>
        <c:axId val="607779560"/>
      </c:barChart>
      <c:catAx>
        <c:axId val="6077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560"/>
        <c:crosses val="autoZero"/>
        <c:auto val="1"/>
        <c:lblAlgn val="ctr"/>
        <c:lblOffset val="100"/>
        <c:noMultiLvlLbl val="0"/>
      </c:catAx>
      <c:valAx>
        <c:axId val="607779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0.10788639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872"/>
        <c:axId val="607776816"/>
      </c:barChart>
      <c:catAx>
        <c:axId val="60778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6816"/>
        <c:crosses val="autoZero"/>
        <c:auto val="1"/>
        <c:lblAlgn val="ctr"/>
        <c:lblOffset val="100"/>
        <c:noMultiLvlLbl val="0"/>
      </c:catAx>
      <c:valAx>
        <c:axId val="60777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5.6909536999999997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78384"/>
        <c:axId val="607779952"/>
      </c:barChart>
      <c:catAx>
        <c:axId val="6077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952"/>
        <c:crosses val="autoZero"/>
        <c:auto val="1"/>
        <c:lblAlgn val="ctr"/>
        <c:lblOffset val="100"/>
        <c:noMultiLvlLbl val="0"/>
      </c:catAx>
      <c:valAx>
        <c:axId val="60777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54.282496999999999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1048"/>
        <c:axId val="605969552"/>
      </c:barChart>
      <c:catAx>
        <c:axId val="40593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552"/>
        <c:crosses val="autoZero"/>
        <c:auto val="1"/>
        <c:lblAlgn val="ctr"/>
        <c:lblOffset val="100"/>
        <c:noMultiLvlLbl val="0"/>
      </c:catAx>
      <c:valAx>
        <c:axId val="60596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625.52689999999996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2304"/>
        <c:axId val="607780736"/>
      </c:barChart>
      <c:catAx>
        <c:axId val="60778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0736"/>
        <c:crosses val="autoZero"/>
        <c:auto val="1"/>
        <c:lblAlgn val="ctr"/>
        <c:lblOffset val="100"/>
        <c:noMultiLvlLbl val="0"/>
      </c:catAx>
      <c:valAx>
        <c:axId val="60778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133.80137999999999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128"/>
        <c:axId val="607782696"/>
      </c:barChart>
      <c:catAx>
        <c:axId val="60778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2696"/>
        <c:crosses val="autoZero"/>
        <c:auto val="1"/>
        <c:lblAlgn val="ctr"/>
        <c:lblOffset val="100"/>
        <c:noMultiLvlLbl val="0"/>
      </c:catAx>
      <c:valAx>
        <c:axId val="60778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9.9120000000000008</c:v>
                </c:pt>
                <c:pt idx="1">
                  <c:v>15.353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777208"/>
        <c:axId val="607258600"/>
      </c:barChart>
      <c:catAx>
        <c:axId val="60777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8600"/>
        <c:crosses val="autoZero"/>
        <c:auto val="1"/>
        <c:lblAlgn val="ctr"/>
        <c:lblOffset val="100"/>
        <c:noMultiLvlLbl val="0"/>
      </c:catAx>
      <c:valAx>
        <c:axId val="60725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17.318210000000001</c:v>
                </c:pt>
                <c:pt idx="1">
                  <c:v>23.522825000000001</c:v>
                </c:pt>
                <c:pt idx="2">
                  <c:v>29.046408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1111.4137000000001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0952"/>
        <c:axId val="607263304"/>
      </c:barChart>
      <c:catAx>
        <c:axId val="60726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304"/>
        <c:crosses val="autoZero"/>
        <c:auto val="1"/>
        <c:lblAlgn val="ctr"/>
        <c:lblOffset val="100"/>
        <c:noMultiLvlLbl val="0"/>
      </c:catAx>
      <c:valAx>
        <c:axId val="60726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41.077956999999998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59384"/>
        <c:axId val="607257424"/>
      </c:barChart>
      <c:catAx>
        <c:axId val="60725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7424"/>
        <c:crosses val="autoZero"/>
        <c:auto val="1"/>
        <c:lblAlgn val="ctr"/>
        <c:lblOffset val="100"/>
        <c:noMultiLvlLbl val="0"/>
      </c:catAx>
      <c:valAx>
        <c:axId val="60725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67.016000000000005</c:v>
                </c:pt>
                <c:pt idx="1">
                  <c:v>13.887</c:v>
                </c:pt>
                <c:pt idx="2">
                  <c:v>19.097999999999999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256640"/>
        <c:axId val="607261344"/>
      </c:barChart>
      <c:catAx>
        <c:axId val="6072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1344"/>
        <c:crosses val="autoZero"/>
        <c:auto val="1"/>
        <c:lblAlgn val="ctr"/>
        <c:lblOffset val="100"/>
        <c:noMultiLvlLbl val="0"/>
      </c:catAx>
      <c:valAx>
        <c:axId val="60726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2762.0237000000002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912"/>
        <c:axId val="607259776"/>
      </c:barChart>
      <c:catAx>
        <c:axId val="6072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9776"/>
        <c:crosses val="autoZero"/>
        <c:auto val="1"/>
        <c:lblAlgn val="ctr"/>
        <c:lblOffset val="100"/>
        <c:noMultiLvlLbl val="0"/>
      </c:catAx>
      <c:valAx>
        <c:axId val="60725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243.75208000000001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1736"/>
        <c:axId val="607260168"/>
      </c:barChart>
      <c:catAx>
        <c:axId val="60726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0168"/>
        <c:crosses val="autoZero"/>
        <c:auto val="1"/>
        <c:lblAlgn val="ctr"/>
        <c:lblOffset val="100"/>
        <c:noMultiLvlLbl val="0"/>
      </c:catAx>
      <c:valAx>
        <c:axId val="60726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1030.9482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128"/>
        <c:axId val="607263696"/>
      </c:barChart>
      <c:catAx>
        <c:axId val="60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696"/>
        <c:crosses val="autoZero"/>
        <c:auto val="1"/>
        <c:lblAlgn val="ctr"/>
        <c:lblOffset val="100"/>
        <c:noMultiLvlLbl val="0"/>
      </c:catAx>
      <c:valAx>
        <c:axId val="60726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5.6955660000000004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160"/>
        <c:axId val="605973080"/>
      </c:barChart>
      <c:catAx>
        <c:axId val="60596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080"/>
        <c:crosses val="autoZero"/>
        <c:auto val="1"/>
        <c:lblAlgn val="ctr"/>
        <c:lblOffset val="100"/>
        <c:noMultiLvlLbl val="0"/>
      </c:catAx>
      <c:valAx>
        <c:axId val="60597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11016.763000000001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504"/>
        <c:axId val="604632936"/>
      </c:barChart>
      <c:catAx>
        <c:axId val="6046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2936"/>
        <c:crosses val="autoZero"/>
        <c:auto val="1"/>
        <c:lblAlgn val="ctr"/>
        <c:lblOffset val="100"/>
        <c:noMultiLvlLbl val="0"/>
      </c:catAx>
      <c:valAx>
        <c:axId val="6046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31.552461999999998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112"/>
        <c:axId val="604629408"/>
      </c:barChart>
      <c:catAx>
        <c:axId val="6046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29408"/>
        <c:crosses val="autoZero"/>
        <c:auto val="1"/>
        <c:lblAlgn val="ctr"/>
        <c:lblOffset val="100"/>
        <c:noMultiLvlLbl val="0"/>
      </c:catAx>
      <c:valAx>
        <c:axId val="60462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2.8802192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0192"/>
        <c:axId val="604633720"/>
      </c:barChart>
      <c:catAx>
        <c:axId val="6046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3720"/>
        <c:crosses val="autoZero"/>
        <c:auto val="1"/>
        <c:lblAlgn val="ctr"/>
        <c:lblOffset val="100"/>
        <c:noMultiLvlLbl val="0"/>
      </c:catAx>
      <c:valAx>
        <c:axId val="6046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658.89319999999998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12"/>
        <c:axId val="605972688"/>
      </c:barChart>
      <c:catAx>
        <c:axId val="6059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2688"/>
        <c:crosses val="autoZero"/>
        <c:auto val="1"/>
        <c:lblAlgn val="ctr"/>
        <c:lblOffset val="100"/>
        <c:noMultiLvlLbl val="0"/>
      </c:catAx>
      <c:valAx>
        <c:axId val="6059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2.7445607000000001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904"/>
        <c:axId val="605973864"/>
      </c:barChart>
      <c:catAx>
        <c:axId val="605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864"/>
        <c:crosses val="autoZero"/>
        <c:auto val="1"/>
        <c:lblAlgn val="ctr"/>
        <c:lblOffset val="100"/>
        <c:noMultiLvlLbl val="0"/>
      </c:catAx>
      <c:valAx>
        <c:axId val="605973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25.510429999999999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432"/>
        <c:axId val="605967984"/>
      </c:barChart>
      <c:catAx>
        <c:axId val="60597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7984"/>
        <c:crosses val="autoZero"/>
        <c:auto val="1"/>
        <c:lblAlgn val="ctr"/>
        <c:lblOffset val="100"/>
        <c:noMultiLvlLbl val="0"/>
      </c:catAx>
      <c:valAx>
        <c:axId val="60596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2.8802192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768"/>
        <c:axId val="518824768"/>
      </c:barChart>
      <c:catAx>
        <c:axId val="605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768"/>
        <c:crosses val="autoZero"/>
        <c:auto val="1"/>
        <c:lblAlgn val="ctr"/>
        <c:lblOffset val="100"/>
        <c:noMultiLvlLbl val="0"/>
      </c:catAx>
      <c:valAx>
        <c:axId val="51882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1172.4248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5552"/>
        <c:axId val="518825160"/>
      </c:barChart>
      <c:catAx>
        <c:axId val="51882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160"/>
        <c:crosses val="autoZero"/>
        <c:auto val="1"/>
        <c:lblAlgn val="ctr"/>
        <c:lblOffset val="100"/>
        <c:noMultiLvlLbl val="0"/>
      </c:catAx>
      <c:valAx>
        <c:axId val="51882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26.897333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512"/>
        <c:axId val="518827120"/>
      </c:barChart>
      <c:catAx>
        <c:axId val="51882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7120"/>
        <c:crosses val="autoZero"/>
        <c:auto val="1"/>
        <c:lblAlgn val="ctr"/>
        <c:lblOffset val="100"/>
        <c:noMultiLvlLbl val="0"/>
      </c:catAx>
      <c:valAx>
        <c:axId val="51882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김재연, ID : H1900715)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12:57:56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2762.0237000000002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114.00394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54.282496999999999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67.016000000000005</v>
      </c>
      <c r="G8" s="59">
        <f>'DRIs DATA 입력'!G8</f>
        <v>13.887</v>
      </c>
      <c r="H8" s="59">
        <f>'DRIs DATA 입력'!H8</f>
        <v>19.097999999999999</v>
      </c>
      <c r="I8" s="55"/>
      <c r="J8" s="59" t="s">
        <v>215</v>
      </c>
      <c r="K8" s="59">
        <f>'DRIs DATA 입력'!K8</f>
        <v>9.9120000000000008</v>
      </c>
      <c r="L8" s="59">
        <f>'DRIs DATA 입력'!L8</f>
        <v>15.353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1111.4137000000001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41.077956999999998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5.6955660000000004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658.89319999999998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243.75208000000001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3.071771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2.7445607000000001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25.510429999999999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2.8802192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1172.4248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26.897333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5.0727880000000001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7.0654960000000004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1030.9482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1972.2239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11016.763000000001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6103.8559999999998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217.44412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268.68552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31.552461999999998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16.900120000000001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1940.0978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0.10788639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5.6909536999999997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625.52689999999996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133.80137999999999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8" sqref="H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313</v>
      </c>
      <c r="B1" s="55" t="s">
        <v>327</v>
      </c>
      <c r="G1" s="56" t="s">
        <v>303</v>
      </c>
      <c r="H1" s="55" t="s">
        <v>328</v>
      </c>
    </row>
    <row r="3" spans="1:27" x14ac:dyDescent="0.3">
      <c r="A3" s="65" t="s">
        <v>286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287</v>
      </c>
      <c r="B4" s="66"/>
      <c r="C4" s="66"/>
      <c r="E4" s="62" t="s">
        <v>282</v>
      </c>
      <c r="F4" s="63"/>
      <c r="G4" s="63"/>
      <c r="H4" s="64"/>
      <c r="J4" s="62" t="s">
        <v>307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314</v>
      </c>
      <c r="C5" s="60" t="s">
        <v>277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315</v>
      </c>
      <c r="L5" s="60" t="s">
        <v>329</v>
      </c>
      <c r="N5" s="60"/>
      <c r="O5" s="60" t="s">
        <v>330</v>
      </c>
      <c r="P5" s="60" t="s">
        <v>316</v>
      </c>
      <c r="Q5" s="60" t="s">
        <v>331</v>
      </c>
      <c r="R5" s="60" t="s">
        <v>278</v>
      </c>
      <c r="S5" s="60" t="s">
        <v>277</v>
      </c>
      <c r="U5" s="60"/>
      <c r="V5" s="60" t="s">
        <v>283</v>
      </c>
      <c r="W5" s="60" t="s">
        <v>316</v>
      </c>
      <c r="X5" s="60" t="s">
        <v>317</v>
      </c>
      <c r="Y5" s="60" t="s">
        <v>278</v>
      </c>
      <c r="Z5" s="60" t="s">
        <v>277</v>
      </c>
    </row>
    <row r="6" spans="1:27" x14ac:dyDescent="0.3">
      <c r="A6" s="60" t="s">
        <v>287</v>
      </c>
      <c r="B6" s="60">
        <v>1600</v>
      </c>
      <c r="C6" s="60">
        <v>2762.0237000000002</v>
      </c>
      <c r="E6" s="60" t="s">
        <v>318</v>
      </c>
      <c r="F6" s="60">
        <v>55</v>
      </c>
      <c r="G6" s="60">
        <v>15</v>
      </c>
      <c r="H6" s="60">
        <v>7</v>
      </c>
      <c r="J6" s="60" t="s">
        <v>318</v>
      </c>
      <c r="K6" s="60">
        <v>0.1</v>
      </c>
      <c r="L6" s="60">
        <v>4</v>
      </c>
      <c r="N6" s="60" t="s">
        <v>309</v>
      </c>
      <c r="O6" s="60">
        <v>40</v>
      </c>
      <c r="P6" s="60">
        <v>45</v>
      </c>
      <c r="Q6" s="60">
        <v>0</v>
      </c>
      <c r="R6" s="60">
        <v>0</v>
      </c>
      <c r="S6" s="60">
        <v>114.00394</v>
      </c>
      <c r="U6" s="60" t="s">
        <v>279</v>
      </c>
      <c r="V6" s="60">
        <v>0</v>
      </c>
      <c r="W6" s="60">
        <v>0</v>
      </c>
      <c r="X6" s="60">
        <v>20</v>
      </c>
      <c r="Y6" s="60">
        <v>0</v>
      </c>
      <c r="Z6" s="60">
        <v>54.282496999999999</v>
      </c>
    </row>
    <row r="7" spans="1:27" x14ac:dyDescent="0.3">
      <c r="E7" s="60" t="s">
        <v>284</v>
      </c>
      <c r="F7" s="60">
        <v>65</v>
      </c>
      <c r="G7" s="60">
        <v>30</v>
      </c>
      <c r="H7" s="60">
        <v>20</v>
      </c>
      <c r="J7" s="60" t="s">
        <v>284</v>
      </c>
      <c r="K7" s="60">
        <v>1</v>
      </c>
      <c r="L7" s="60">
        <v>10</v>
      </c>
    </row>
    <row r="8" spans="1:27" x14ac:dyDescent="0.3">
      <c r="E8" s="60" t="s">
        <v>319</v>
      </c>
      <c r="F8" s="60">
        <v>67.016000000000005</v>
      </c>
      <c r="G8" s="60">
        <v>13.887</v>
      </c>
      <c r="H8" s="60">
        <v>19.097999999999999</v>
      </c>
      <c r="J8" s="60" t="s">
        <v>319</v>
      </c>
      <c r="K8" s="60">
        <v>9.9120000000000008</v>
      </c>
      <c r="L8" s="60">
        <v>15.353</v>
      </c>
    </row>
    <row r="13" spans="1:27" x14ac:dyDescent="0.3">
      <c r="A13" s="61" t="s">
        <v>332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304</v>
      </c>
      <c r="B14" s="66"/>
      <c r="C14" s="66"/>
      <c r="D14" s="66"/>
      <c r="E14" s="66"/>
      <c r="F14" s="66"/>
      <c r="H14" s="66" t="s">
        <v>320</v>
      </c>
      <c r="I14" s="66"/>
      <c r="J14" s="66"/>
      <c r="K14" s="66"/>
      <c r="L14" s="66"/>
      <c r="M14" s="66"/>
      <c r="O14" s="66" t="s">
        <v>280</v>
      </c>
      <c r="P14" s="66"/>
      <c r="Q14" s="66"/>
      <c r="R14" s="66"/>
      <c r="S14" s="66"/>
      <c r="T14" s="66"/>
      <c r="V14" s="66" t="s">
        <v>321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330</v>
      </c>
      <c r="C15" s="60" t="s">
        <v>333</v>
      </c>
      <c r="D15" s="60" t="s">
        <v>317</v>
      </c>
      <c r="E15" s="60" t="s">
        <v>334</v>
      </c>
      <c r="F15" s="60" t="s">
        <v>277</v>
      </c>
      <c r="H15" s="60"/>
      <c r="I15" s="60" t="s">
        <v>283</v>
      </c>
      <c r="J15" s="60" t="s">
        <v>333</v>
      </c>
      <c r="K15" s="60" t="s">
        <v>317</v>
      </c>
      <c r="L15" s="60" t="s">
        <v>278</v>
      </c>
      <c r="M15" s="60" t="s">
        <v>277</v>
      </c>
      <c r="O15" s="60"/>
      <c r="P15" s="60" t="s">
        <v>283</v>
      </c>
      <c r="Q15" s="60" t="s">
        <v>316</v>
      </c>
      <c r="R15" s="60" t="s">
        <v>317</v>
      </c>
      <c r="S15" s="60" t="s">
        <v>278</v>
      </c>
      <c r="T15" s="60" t="s">
        <v>277</v>
      </c>
      <c r="V15" s="60"/>
      <c r="W15" s="60" t="s">
        <v>283</v>
      </c>
      <c r="X15" s="60" t="s">
        <v>316</v>
      </c>
      <c r="Y15" s="60" t="s">
        <v>317</v>
      </c>
      <c r="Z15" s="60" t="s">
        <v>278</v>
      </c>
      <c r="AA15" s="60" t="s">
        <v>277</v>
      </c>
    </row>
    <row r="16" spans="1:27" x14ac:dyDescent="0.3">
      <c r="A16" s="60" t="s">
        <v>322</v>
      </c>
      <c r="B16" s="60">
        <v>410</v>
      </c>
      <c r="C16" s="60">
        <v>550</v>
      </c>
      <c r="D16" s="60">
        <v>0</v>
      </c>
      <c r="E16" s="60">
        <v>3000</v>
      </c>
      <c r="F16" s="60">
        <v>1111.4137000000001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41.077956999999998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5.6955660000000004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658.89319999999998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323</v>
      </c>
      <c r="I24" s="66"/>
      <c r="J24" s="66"/>
      <c r="K24" s="66"/>
      <c r="L24" s="66"/>
      <c r="M24" s="66"/>
      <c r="O24" s="66" t="s">
        <v>276</v>
      </c>
      <c r="P24" s="66"/>
      <c r="Q24" s="66"/>
      <c r="R24" s="66"/>
      <c r="S24" s="66"/>
      <c r="T24" s="66"/>
      <c r="V24" s="66" t="s">
        <v>310</v>
      </c>
      <c r="W24" s="66"/>
      <c r="X24" s="66"/>
      <c r="Y24" s="66"/>
      <c r="Z24" s="66"/>
      <c r="AA24" s="66"/>
      <c r="AC24" s="66" t="s">
        <v>324</v>
      </c>
      <c r="AD24" s="66"/>
      <c r="AE24" s="66"/>
      <c r="AF24" s="66"/>
      <c r="AG24" s="66"/>
      <c r="AH24" s="66"/>
      <c r="AJ24" s="66" t="s">
        <v>289</v>
      </c>
      <c r="AK24" s="66"/>
      <c r="AL24" s="66"/>
      <c r="AM24" s="66"/>
      <c r="AN24" s="66"/>
      <c r="AO24" s="66"/>
      <c r="AQ24" s="66" t="s">
        <v>281</v>
      </c>
      <c r="AR24" s="66"/>
      <c r="AS24" s="66"/>
      <c r="AT24" s="66"/>
      <c r="AU24" s="66"/>
      <c r="AV24" s="66"/>
      <c r="AX24" s="66" t="s">
        <v>290</v>
      </c>
      <c r="AY24" s="66"/>
      <c r="AZ24" s="66"/>
      <c r="BA24" s="66"/>
      <c r="BB24" s="66"/>
      <c r="BC24" s="66"/>
      <c r="BE24" s="66" t="s">
        <v>291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283</v>
      </c>
      <c r="C25" s="60" t="s">
        <v>316</v>
      </c>
      <c r="D25" s="60" t="s">
        <v>331</v>
      </c>
      <c r="E25" s="60" t="s">
        <v>334</v>
      </c>
      <c r="F25" s="60" t="s">
        <v>277</v>
      </c>
      <c r="H25" s="60"/>
      <c r="I25" s="60" t="s">
        <v>330</v>
      </c>
      <c r="J25" s="60" t="s">
        <v>316</v>
      </c>
      <c r="K25" s="60" t="s">
        <v>331</v>
      </c>
      <c r="L25" s="60" t="s">
        <v>278</v>
      </c>
      <c r="M25" s="60" t="s">
        <v>277</v>
      </c>
      <c r="O25" s="60"/>
      <c r="P25" s="60" t="s">
        <v>330</v>
      </c>
      <c r="Q25" s="60" t="s">
        <v>333</v>
      </c>
      <c r="R25" s="60" t="s">
        <v>331</v>
      </c>
      <c r="S25" s="60" t="s">
        <v>278</v>
      </c>
      <c r="T25" s="60" t="s">
        <v>335</v>
      </c>
      <c r="V25" s="60"/>
      <c r="W25" s="60" t="s">
        <v>283</v>
      </c>
      <c r="X25" s="60" t="s">
        <v>316</v>
      </c>
      <c r="Y25" s="60" t="s">
        <v>331</v>
      </c>
      <c r="Z25" s="60" t="s">
        <v>278</v>
      </c>
      <c r="AA25" s="60" t="s">
        <v>277</v>
      </c>
      <c r="AC25" s="60"/>
      <c r="AD25" s="60" t="s">
        <v>283</v>
      </c>
      <c r="AE25" s="60" t="s">
        <v>316</v>
      </c>
      <c r="AF25" s="60" t="s">
        <v>317</v>
      </c>
      <c r="AG25" s="60" t="s">
        <v>278</v>
      </c>
      <c r="AH25" s="60" t="s">
        <v>277</v>
      </c>
      <c r="AJ25" s="60"/>
      <c r="AK25" s="60" t="s">
        <v>283</v>
      </c>
      <c r="AL25" s="60" t="s">
        <v>316</v>
      </c>
      <c r="AM25" s="60" t="s">
        <v>317</v>
      </c>
      <c r="AN25" s="60" t="s">
        <v>278</v>
      </c>
      <c r="AO25" s="60" t="s">
        <v>277</v>
      </c>
      <c r="AQ25" s="60"/>
      <c r="AR25" s="60" t="s">
        <v>283</v>
      </c>
      <c r="AS25" s="60" t="s">
        <v>316</v>
      </c>
      <c r="AT25" s="60" t="s">
        <v>317</v>
      </c>
      <c r="AU25" s="60" t="s">
        <v>278</v>
      </c>
      <c r="AV25" s="60" t="s">
        <v>277</v>
      </c>
      <c r="AX25" s="60"/>
      <c r="AY25" s="60" t="s">
        <v>283</v>
      </c>
      <c r="AZ25" s="60" t="s">
        <v>316</v>
      </c>
      <c r="BA25" s="60" t="s">
        <v>317</v>
      </c>
      <c r="BB25" s="60" t="s">
        <v>334</v>
      </c>
      <c r="BC25" s="60" t="s">
        <v>277</v>
      </c>
      <c r="BE25" s="60"/>
      <c r="BF25" s="60" t="s">
        <v>283</v>
      </c>
      <c r="BG25" s="60" t="s">
        <v>316</v>
      </c>
      <c r="BH25" s="60" t="s">
        <v>331</v>
      </c>
      <c r="BI25" s="60" t="s">
        <v>278</v>
      </c>
      <c r="BJ25" s="60" t="s">
        <v>277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243.75208000000001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3.071771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2.7445607000000001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25.510429999999999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2.8802192</v>
      </c>
      <c r="AJ26" s="60" t="s">
        <v>285</v>
      </c>
      <c r="AK26" s="60">
        <v>320</v>
      </c>
      <c r="AL26" s="60">
        <v>400</v>
      </c>
      <c r="AM26" s="60">
        <v>0</v>
      </c>
      <c r="AN26" s="60">
        <v>1000</v>
      </c>
      <c r="AO26" s="60">
        <v>1172.4248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26.897333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5.0727880000000001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7.0654960000000004</v>
      </c>
    </row>
    <row r="33" spans="1:68" x14ac:dyDescent="0.3">
      <c r="A33" s="61" t="s">
        <v>311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336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292</v>
      </c>
      <c r="AD34" s="66"/>
      <c r="AE34" s="66"/>
      <c r="AF34" s="66"/>
      <c r="AG34" s="66"/>
      <c r="AH34" s="66"/>
      <c r="AJ34" s="66" t="s">
        <v>293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283</v>
      </c>
      <c r="C35" s="60" t="s">
        <v>316</v>
      </c>
      <c r="D35" s="60" t="s">
        <v>317</v>
      </c>
      <c r="E35" s="60" t="s">
        <v>278</v>
      </c>
      <c r="F35" s="60" t="s">
        <v>277</v>
      </c>
      <c r="H35" s="60"/>
      <c r="I35" s="60" t="s">
        <v>330</v>
      </c>
      <c r="J35" s="60" t="s">
        <v>333</v>
      </c>
      <c r="K35" s="60" t="s">
        <v>317</v>
      </c>
      <c r="L35" s="60" t="s">
        <v>334</v>
      </c>
      <c r="M35" s="60" t="s">
        <v>277</v>
      </c>
      <c r="O35" s="60"/>
      <c r="P35" s="60" t="s">
        <v>330</v>
      </c>
      <c r="Q35" s="60" t="s">
        <v>316</v>
      </c>
      <c r="R35" s="60" t="s">
        <v>317</v>
      </c>
      <c r="S35" s="60" t="s">
        <v>334</v>
      </c>
      <c r="T35" s="60" t="s">
        <v>335</v>
      </c>
      <c r="V35" s="60"/>
      <c r="W35" s="60" t="s">
        <v>330</v>
      </c>
      <c r="X35" s="60" t="s">
        <v>316</v>
      </c>
      <c r="Y35" s="60" t="s">
        <v>331</v>
      </c>
      <c r="Z35" s="60" t="s">
        <v>278</v>
      </c>
      <c r="AA35" s="60" t="s">
        <v>277</v>
      </c>
      <c r="AC35" s="60"/>
      <c r="AD35" s="60" t="s">
        <v>330</v>
      </c>
      <c r="AE35" s="60" t="s">
        <v>316</v>
      </c>
      <c r="AF35" s="60" t="s">
        <v>317</v>
      </c>
      <c r="AG35" s="60" t="s">
        <v>334</v>
      </c>
      <c r="AH35" s="60" t="s">
        <v>277</v>
      </c>
      <c r="AJ35" s="60"/>
      <c r="AK35" s="60" t="s">
        <v>283</v>
      </c>
      <c r="AL35" s="60" t="s">
        <v>316</v>
      </c>
      <c r="AM35" s="60" t="s">
        <v>317</v>
      </c>
      <c r="AN35" s="60" t="s">
        <v>278</v>
      </c>
      <c r="AO35" s="60" t="s">
        <v>277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1030.9482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1972.2239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11016.763000000001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6103.8559999999998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217.44412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268.68552</v>
      </c>
    </row>
    <row r="43" spans="1:68" x14ac:dyDescent="0.3">
      <c r="A43" s="61" t="s">
        <v>294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296</v>
      </c>
      <c r="I44" s="66"/>
      <c r="J44" s="66"/>
      <c r="K44" s="66"/>
      <c r="L44" s="66"/>
      <c r="M44" s="66"/>
      <c r="O44" s="66" t="s">
        <v>297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299</v>
      </c>
      <c r="AD44" s="66"/>
      <c r="AE44" s="66"/>
      <c r="AF44" s="66"/>
      <c r="AG44" s="66"/>
      <c r="AH44" s="66"/>
      <c r="AJ44" s="66" t="s">
        <v>337</v>
      </c>
      <c r="AK44" s="66"/>
      <c r="AL44" s="66"/>
      <c r="AM44" s="66"/>
      <c r="AN44" s="66"/>
      <c r="AO44" s="66"/>
      <c r="AQ44" s="66" t="s">
        <v>300</v>
      </c>
      <c r="AR44" s="66"/>
      <c r="AS44" s="66"/>
      <c r="AT44" s="66"/>
      <c r="AU44" s="66"/>
      <c r="AV44" s="66"/>
      <c r="AX44" s="66" t="s">
        <v>338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283</v>
      </c>
      <c r="C45" s="60" t="s">
        <v>316</v>
      </c>
      <c r="D45" s="60" t="s">
        <v>317</v>
      </c>
      <c r="E45" s="60" t="s">
        <v>278</v>
      </c>
      <c r="F45" s="60" t="s">
        <v>277</v>
      </c>
      <c r="H45" s="60"/>
      <c r="I45" s="60" t="s">
        <v>330</v>
      </c>
      <c r="J45" s="60" t="s">
        <v>316</v>
      </c>
      <c r="K45" s="60" t="s">
        <v>317</v>
      </c>
      <c r="L45" s="60" t="s">
        <v>278</v>
      </c>
      <c r="M45" s="60" t="s">
        <v>277</v>
      </c>
      <c r="O45" s="60"/>
      <c r="P45" s="60" t="s">
        <v>330</v>
      </c>
      <c r="Q45" s="60" t="s">
        <v>316</v>
      </c>
      <c r="R45" s="60" t="s">
        <v>317</v>
      </c>
      <c r="S45" s="60" t="s">
        <v>278</v>
      </c>
      <c r="T45" s="60" t="s">
        <v>277</v>
      </c>
      <c r="V45" s="60"/>
      <c r="W45" s="60" t="s">
        <v>283</v>
      </c>
      <c r="X45" s="60" t="s">
        <v>316</v>
      </c>
      <c r="Y45" s="60" t="s">
        <v>317</v>
      </c>
      <c r="Z45" s="60" t="s">
        <v>278</v>
      </c>
      <c r="AA45" s="60" t="s">
        <v>277</v>
      </c>
      <c r="AC45" s="60"/>
      <c r="AD45" s="60" t="s">
        <v>283</v>
      </c>
      <c r="AE45" s="60" t="s">
        <v>316</v>
      </c>
      <c r="AF45" s="60" t="s">
        <v>317</v>
      </c>
      <c r="AG45" s="60" t="s">
        <v>334</v>
      </c>
      <c r="AH45" s="60" t="s">
        <v>277</v>
      </c>
      <c r="AJ45" s="60"/>
      <c r="AK45" s="60" t="s">
        <v>283</v>
      </c>
      <c r="AL45" s="60" t="s">
        <v>316</v>
      </c>
      <c r="AM45" s="60" t="s">
        <v>317</v>
      </c>
      <c r="AN45" s="60" t="s">
        <v>334</v>
      </c>
      <c r="AO45" s="60" t="s">
        <v>277</v>
      </c>
      <c r="AQ45" s="60"/>
      <c r="AR45" s="60" t="s">
        <v>283</v>
      </c>
      <c r="AS45" s="60" t="s">
        <v>316</v>
      </c>
      <c r="AT45" s="60" t="s">
        <v>317</v>
      </c>
      <c r="AU45" s="60" t="s">
        <v>334</v>
      </c>
      <c r="AV45" s="60" t="s">
        <v>335</v>
      </c>
      <c r="AX45" s="60"/>
      <c r="AY45" s="60" t="s">
        <v>283</v>
      </c>
      <c r="AZ45" s="60" t="s">
        <v>333</v>
      </c>
      <c r="BA45" s="60" t="s">
        <v>317</v>
      </c>
      <c r="BB45" s="60" t="s">
        <v>334</v>
      </c>
      <c r="BC45" s="60" t="s">
        <v>277</v>
      </c>
      <c r="BE45" s="60"/>
      <c r="BF45" s="60" t="s">
        <v>283</v>
      </c>
      <c r="BG45" s="60" t="s">
        <v>316</v>
      </c>
      <c r="BH45" s="60" t="s">
        <v>317</v>
      </c>
      <c r="BI45" s="60" t="s">
        <v>278</v>
      </c>
      <c r="BJ45" s="60" t="s">
        <v>277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31.552461999999998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16.900120000000001</v>
      </c>
      <c r="O46" s="60" t="s">
        <v>301</v>
      </c>
      <c r="P46" s="60">
        <v>600</v>
      </c>
      <c r="Q46" s="60">
        <v>800</v>
      </c>
      <c r="R46" s="60">
        <v>0</v>
      </c>
      <c r="S46" s="60">
        <v>10000</v>
      </c>
      <c r="T46" s="60">
        <v>1940.0978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0.10788639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5.6909536999999997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625.52689999999996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133.80137999999999</v>
      </c>
      <c r="AX46" s="60" t="s">
        <v>339</v>
      </c>
      <c r="AY46" s="60"/>
      <c r="AZ46" s="60"/>
      <c r="BA46" s="60"/>
      <c r="BB46" s="60"/>
      <c r="BC46" s="60"/>
      <c r="BE46" s="60" t="s">
        <v>302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340</v>
      </c>
      <c r="B2" s="55" t="s">
        <v>341</v>
      </c>
      <c r="C2" s="55" t="s">
        <v>326</v>
      </c>
      <c r="D2" s="55">
        <v>71</v>
      </c>
      <c r="E2" s="55">
        <v>2762.0237000000002</v>
      </c>
      <c r="F2" s="55">
        <v>400.0521</v>
      </c>
      <c r="G2" s="55">
        <v>82.895874000000006</v>
      </c>
      <c r="H2" s="55">
        <v>54.430396999999999</v>
      </c>
      <c r="I2" s="55">
        <v>28.465475000000001</v>
      </c>
      <c r="J2" s="55">
        <v>114.00394</v>
      </c>
      <c r="K2" s="55">
        <v>57.135117000000001</v>
      </c>
      <c r="L2" s="55">
        <v>56.868819999999999</v>
      </c>
      <c r="M2" s="55">
        <v>54.282496999999999</v>
      </c>
      <c r="N2" s="55">
        <v>6.2095623</v>
      </c>
      <c r="O2" s="55">
        <v>31.844973</v>
      </c>
      <c r="P2" s="55">
        <v>1738.7094</v>
      </c>
      <c r="Q2" s="55">
        <v>50.271217</v>
      </c>
      <c r="R2" s="55">
        <v>1111.4137000000001</v>
      </c>
      <c r="S2" s="55">
        <v>165.04942</v>
      </c>
      <c r="T2" s="55">
        <v>11356.373</v>
      </c>
      <c r="U2" s="55">
        <v>5.6955660000000004</v>
      </c>
      <c r="V2" s="55">
        <v>41.077956999999998</v>
      </c>
      <c r="W2" s="55">
        <v>658.89319999999998</v>
      </c>
      <c r="X2" s="55">
        <v>243.75208000000001</v>
      </c>
      <c r="Y2" s="55">
        <v>3.071771</v>
      </c>
      <c r="Z2" s="55">
        <v>2.7445607000000001</v>
      </c>
      <c r="AA2" s="55">
        <v>25.510429999999999</v>
      </c>
      <c r="AB2" s="55">
        <v>2.8802192</v>
      </c>
      <c r="AC2" s="55">
        <v>1172.4248</v>
      </c>
      <c r="AD2" s="55">
        <v>26.897333</v>
      </c>
      <c r="AE2" s="55">
        <v>5.0727880000000001</v>
      </c>
      <c r="AF2" s="55">
        <v>7.0654960000000004</v>
      </c>
      <c r="AG2" s="55">
        <v>1030.9482</v>
      </c>
      <c r="AH2" s="55">
        <v>574.99580000000003</v>
      </c>
      <c r="AI2" s="55">
        <v>455.95247999999998</v>
      </c>
      <c r="AJ2" s="55">
        <v>1972.2239</v>
      </c>
      <c r="AK2" s="55">
        <v>11016.763000000001</v>
      </c>
      <c r="AL2" s="55">
        <v>217.44412</v>
      </c>
      <c r="AM2" s="55">
        <v>6103.8559999999998</v>
      </c>
      <c r="AN2" s="55">
        <v>268.68552</v>
      </c>
      <c r="AO2" s="55">
        <v>31.552461999999998</v>
      </c>
      <c r="AP2" s="55">
        <v>22.830088</v>
      </c>
      <c r="AQ2" s="55">
        <v>8.7223749999999995</v>
      </c>
      <c r="AR2" s="55">
        <v>16.900120000000001</v>
      </c>
      <c r="AS2" s="55">
        <v>1940.0978</v>
      </c>
      <c r="AT2" s="55">
        <v>0.10788639</v>
      </c>
      <c r="AU2" s="55">
        <v>5.6909536999999997</v>
      </c>
      <c r="AV2" s="55">
        <v>625.52689999999996</v>
      </c>
      <c r="AW2" s="55">
        <v>133.80137999999999</v>
      </c>
      <c r="AX2" s="55">
        <v>0.18268609999999999</v>
      </c>
      <c r="AY2" s="55">
        <v>2.596619</v>
      </c>
      <c r="AZ2" s="55">
        <v>566.64409999999998</v>
      </c>
      <c r="BA2" s="55">
        <v>69.927660000000003</v>
      </c>
      <c r="BB2" s="55">
        <v>17.318210000000001</v>
      </c>
      <c r="BC2" s="55">
        <v>23.522825000000001</v>
      </c>
      <c r="BD2" s="55">
        <v>29.046408</v>
      </c>
      <c r="BE2" s="55">
        <v>1.789669</v>
      </c>
      <c r="BF2" s="55">
        <v>8.2880219999999998</v>
      </c>
      <c r="BG2" s="55">
        <v>1.3877448000000001E-2</v>
      </c>
      <c r="BH2" s="55">
        <v>2.2310307000000001E-2</v>
      </c>
      <c r="BI2" s="55">
        <v>1.6541066E-2</v>
      </c>
      <c r="BJ2" s="55">
        <v>8.1112799999999999E-2</v>
      </c>
      <c r="BK2" s="55">
        <v>1.067496E-3</v>
      </c>
      <c r="BL2" s="55">
        <v>0.50796163000000005</v>
      </c>
      <c r="BM2" s="55">
        <v>6.4140705999999996</v>
      </c>
      <c r="BN2" s="55">
        <v>2.1493669</v>
      </c>
      <c r="BO2" s="55">
        <v>108.35737</v>
      </c>
      <c r="BP2" s="55">
        <v>19.177810000000001</v>
      </c>
      <c r="BQ2" s="55">
        <v>35.565246999999999</v>
      </c>
      <c r="BR2" s="55">
        <v>129.14815999999999</v>
      </c>
      <c r="BS2" s="55">
        <v>44.945487999999997</v>
      </c>
      <c r="BT2" s="55">
        <v>23.863768</v>
      </c>
      <c r="BU2" s="55">
        <v>0.51827210000000001</v>
      </c>
      <c r="BV2" s="55">
        <v>5.4388690000000003E-2</v>
      </c>
      <c r="BW2" s="55">
        <v>1.6206027000000001</v>
      </c>
      <c r="BX2" s="55">
        <v>2.3804211999999998</v>
      </c>
      <c r="BY2" s="55">
        <v>0.18020533</v>
      </c>
      <c r="BZ2" s="55">
        <v>3.5752635000000001E-3</v>
      </c>
      <c r="CA2" s="55">
        <v>1.7604451000000001</v>
      </c>
      <c r="CB2" s="55">
        <v>1.4851431E-2</v>
      </c>
      <c r="CC2" s="55">
        <v>0.22497328999999999</v>
      </c>
      <c r="CD2" s="55">
        <v>2.7104780000000002</v>
      </c>
      <c r="CE2" s="55">
        <v>0.11532138</v>
      </c>
      <c r="CF2" s="55">
        <v>0.58908899999999997</v>
      </c>
      <c r="CG2" s="55">
        <v>4.9500000000000003E-7</v>
      </c>
      <c r="CH2" s="55">
        <v>6.0273368000000001E-2</v>
      </c>
      <c r="CI2" s="55">
        <v>6.3705669999999997E-3</v>
      </c>
      <c r="CJ2" s="55">
        <v>6.4247636999999997</v>
      </c>
      <c r="CK2" s="55">
        <v>1.9305954E-2</v>
      </c>
      <c r="CL2" s="55">
        <v>4.4749683999999998</v>
      </c>
      <c r="CM2" s="55">
        <v>6.0259575999999999</v>
      </c>
      <c r="CN2" s="55">
        <v>3306.7831999999999</v>
      </c>
      <c r="CO2" s="55">
        <v>5757.7860000000001</v>
      </c>
      <c r="CP2" s="55">
        <v>4073.7932000000001</v>
      </c>
      <c r="CQ2" s="55">
        <v>1341.6781000000001</v>
      </c>
      <c r="CR2" s="55">
        <v>698.60040000000004</v>
      </c>
      <c r="CS2" s="55">
        <v>459.23919999999998</v>
      </c>
      <c r="CT2" s="55">
        <v>3290.9182000000001</v>
      </c>
      <c r="CU2" s="55">
        <v>2248.1821</v>
      </c>
      <c r="CV2" s="55">
        <v>1434.3849</v>
      </c>
      <c r="CW2" s="55">
        <v>2574.13</v>
      </c>
      <c r="CX2" s="55">
        <v>772.13009999999997</v>
      </c>
      <c r="CY2" s="55">
        <v>3940.2755999999999</v>
      </c>
      <c r="CZ2" s="55">
        <v>2163.9524000000001</v>
      </c>
      <c r="DA2" s="55">
        <v>5224.9043000000001</v>
      </c>
      <c r="DB2" s="55">
        <v>4539.8076000000001</v>
      </c>
      <c r="DC2" s="55">
        <v>7675.0366000000004</v>
      </c>
      <c r="DD2" s="55">
        <v>12454.564</v>
      </c>
      <c r="DE2" s="55">
        <v>2816.9375</v>
      </c>
      <c r="DF2" s="55">
        <v>4733.2407000000003</v>
      </c>
      <c r="DG2" s="55">
        <v>2904.7478000000001</v>
      </c>
      <c r="DH2" s="55">
        <v>262.2928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69.927660000000003</v>
      </c>
      <c r="B6">
        <f>BB2</f>
        <v>17.318210000000001</v>
      </c>
      <c r="C6">
        <f>BC2</f>
        <v>23.522825000000001</v>
      </c>
      <c r="D6">
        <f>BD2</f>
        <v>29.046408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18318</v>
      </c>
      <c r="C2" s="51">
        <f ca="1">YEAR(TODAY())-YEAR(B2)+IF(TODAY()&gt;=DATE(YEAR(TODAY()),MONTH(B2),DAY(B2)),0,-1)</f>
        <v>71</v>
      </c>
      <c r="E2" s="47">
        <v>159.80000000000001</v>
      </c>
      <c r="F2" s="48" t="s">
        <v>275</v>
      </c>
      <c r="G2" s="47">
        <v>82.8</v>
      </c>
      <c r="H2" s="46" t="s">
        <v>40</v>
      </c>
      <c r="I2" s="67">
        <f>ROUND(G3/E3^2,1)</f>
        <v>32.4</v>
      </c>
    </row>
    <row r="3" spans="1:9" x14ac:dyDescent="0.3">
      <c r="E3" s="46">
        <f>E2/100</f>
        <v>1.5980000000000001</v>
      </c>
      <c r="F3" s="46" t="s">
        <v>39</v>
      </c>
      <c r="G3" s="46">
        <f>G2</f>
        <v>82.8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김재연, ID : H1900715)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12:57:56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71</v>
      </c>
      <c r="G12" s="89"/>
      <c r="H12" s="89"/>
      <c r="I12" s="89"/>
      <c r="K12" s="118">
        <f>'개인정보 및 신체계측 입력'!E2</f>
        <v>159.80000000000001</v>
      </c>
      <c r="L12" s="119"/>
      <c r="M12" s="112">
        <f>'개인정보 및 신체계측 입력'!G2</f>
        <v>82.8</v>
      </c>
      <c r="N12" s="113"/>
      <c r="O12" s="108" t="s">
        <v>270</v>
      </c>
      <c r="P12" s="102"/>
      <c r="Q12" s="85">
        <f>'개인정보 및 신체계측 입력'!I2</f>
        <v>32.4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김재연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67.016000000000005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13.887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19.097999999999999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15.4</v>
      </c>
      <c r="L72" s="34" t="s">
        <v>52</v>
      </c>
      <c r="M72" s="34">
        <f>ROUND('DRIs DATA'!K8,1)</f>
        <v>9.9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148.19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342.32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243.75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192.01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128.87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734.45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315.52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2021-08-13T04:10:36Z</dcterms:modified>
</cp:coreProperties>
</file>