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<sst xmlns="http://schemas.openxmlformats.org/spreadsheetml/2006/main" count="692" uniqueCount="337">
  <si>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</si>
  <si>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</si>
  <si>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</si>
  <si>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</si>
  <si>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</si>
  <si>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</si>
  <si>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</si>
  <si>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</si>
  <si>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</si>
  <si>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</si>
  <si>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</si>
  <si>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</si>
  <si>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</si>
  <si>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</si>
  <si>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</si>
  <si>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</si>
  <si>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</si>
  <si>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</si>
  <si>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</si>
  <si>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</si>
  <si>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</si>
  <si>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</si>
  <si>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</si>
  <si>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</si>
  <si>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</si>
  <si>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</si>
  <si>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</si>
  <si>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</si>
  <si>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</si>
  <si>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</si>
  <si>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</si>
  <si>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</si>
  <si>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</si>
  <si>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</si>
  <si>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</si>
  <si>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</si>
  <si>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</si>
  <si>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</si>
  <si>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</si>
  <si>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</si>
  <si>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</si>
  <si>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</si>
  <si>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</si>
  <si>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</si>
  <si>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</si>
  <si>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</si>
  <si>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</si>
  <si>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</si>
  <si>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</si>
  <si>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</si>
  <si>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</si>
  <si>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</si>
  <si>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</si>
  <si>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</si>
  <si>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</si>
  <si>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</si>
  <si>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</si>
  <si>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</si>
  <si>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</si>
  <si>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</si>
  <si>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</si>
  <si>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</si>
  <si>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</si>
  <si>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</si>
  <si>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</si>
  <si>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</si>
  <si>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</si>
  <si>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</si>
  <si>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</si>
  <si>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</si>
  <si>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</si>
  <si>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</si>
  <si>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</si>
  <si>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</si>
  <si>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</si>
  <si>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</si>
  <si>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</si>
  <si>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</si>
  <si>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</si>
  <si>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</si>
  <si>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</si>
  <si>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</si>
  <si>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</si>
  <si>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</si>
  <si>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</si>
  <si>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</si>
  <si>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</si>
  <si>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</si>
  <si>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</si>
  <si>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</si>
  <si>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</si>
  <si>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</si>
  <si>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</si>
  <si>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</si>
  <si>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</si>
  <si>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</si>
  <si>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</si>
  <si>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</si>
  <si>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</si>
  <si>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</si>
  <si>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</si>
  <si>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</si>
  <si>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</si>
  <si>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</si>
  <si>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</si>
  <si>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</si>
  <si>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</si>
  <si>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</si>
  <si>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</si>
  <si>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</si>
  <si>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</si>
  <si>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</si>
  <si>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</si>
  <si>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</si>
  <si>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</si>
  <si>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</si>
  <si>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</si>
  <si>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</si>
  <si>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</si>
  <si>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</si>
  <si>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</si>
  <si>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</si>
  <si>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</si>
  <si>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</si>
  <si>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</si>
  <si>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</si>
  <si>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</si>
  <si>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</si>
  <si>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</si>
  <si>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</si>
  <si>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</si>
  <si>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</si>
  <si>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</si>
  <si>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</si>
  <si>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</si>
  <si>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</si>
  <si>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</si>
  <si>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</si>
  <si>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</si>
  <si>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</si>
  <si>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</si>
  <si>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</si>
  <si>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</si>
  <si>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</si>
  <si>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</si>
  <si>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</si>
  <si>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</si>
  <si>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</si>
  <si>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</si>
  <si>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</si>
  <si>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</si>
  <si>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</si>
  <si>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</si>
  <si>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</si>
  <si>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</si>
  <si>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</si>
  <si>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</si>
  <si>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</si>
  <si>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</si>
  <si>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</si>
  <si>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</si>
  <si>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</si>
  <si>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</si>
  <si>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</si>
  <si>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</si>
  <si>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</si>
  <si>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</si>
  <si>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</si>
  <si>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</si>
  <si>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</si>
  <si>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</si>
  <si>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</si>
  <si>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</si>
  <si>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</si>
  <si>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</si>
  <si>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</si>
  <si>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</si>
  <si>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</si>
  <si>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</si>
  <si>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</si>
  <si>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</si>
  <si>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</si>
  <si>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</si>
  <si>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</si>
  <si>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</si>
  <si>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</si>
  <si>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</si>
  <si>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</si>
  <si>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</si>
  <si>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</si>
  <si>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</si>
  <si>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</si>
  <si>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</si>
  <si>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</si>
  <si>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</si>
  <si>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</si>
  <si>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</si>
  <si>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</si>
  <si>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</si>
  <si>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</si>
  <si>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</si>
  <si>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</si>
  <si>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</si>
  <si>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</si>
  <si>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</si>
  <si>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</si>
  <si>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</si>
  <si>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</si>
  <si>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</si>
  <si>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</si>
  <si>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</si>
  <si>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</si>
  <si>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</si>
  <si>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</si>
  <si>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</si>
  <si>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</si>
  <si>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</si>
  <si>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</si>
  <si>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</si>
  <si>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</si>
  <si>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</si>
  <si>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</si>
  <si>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</si>
  <si>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</si>
  <si>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</si>
  <si>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</si>
  <si>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</si>
  <si>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</si>
  <si>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</si>
  <si>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</si>
  <si>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</si>
  <si>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</si>
  <si>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</si>
  <si>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</si>
  <si>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</si>
  <si>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</si>
  <si>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</si>
  <si>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</si>
  <si>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</si>
  <si>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</si>
  <si>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</si>
  <si>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</si>
  <si>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</si>
  <si>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</si>
  <si>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</si>
  <si>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</si>
  <si>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</si>
  <si>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</si>
  <si>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</si>
  <si>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</si>
  <si>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</si>
  <si>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</si>
  <si>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</si>
  <si>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</si>
  <si>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</si>
  <si>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</si>
  <si>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</si>
  <si>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</si>
  <si>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</si>
  <si>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</si>
  <si>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</si>
  <si>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</si>
  <si>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</si>
  <si>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</si>
  <si>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</si>
  <si>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</si>
  <si>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</si>
  <si>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</si>
  <si>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</si>
  <si>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</si>
  <si>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</si>
  <si>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</si>
  <si>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</si>
  <si>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</si>
  <si>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</si>
  <si>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</si>
  <si>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</si>
  <si>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상한섭취량</t>
    <phoneticPr fontId="1" type="noConversion"/>
  </si>
  <si>
    <t>비타민B12</t>
    <phoneticPr fontId="1" type="noConversion"/>
  </si>
  <si>
    <t>열량영양소</t>
    <phoneticPr fontId="1" type="noConversion"/>
  </si>
  <si>
    <t>평균필요량</t>
    <phoneticPr fontId="1" type="noConversion"/>
  </si>
  <si>
    <t>지방</t>
    <phoneticPr fontId="1" type="noConversion"/>
  </si>
  <si>
    <t>엽산</t>
    <phoneticPr fontId="1" type="noConversion"/>
  </si>
  <si>
    <t>판토텐산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</si>
  <si>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</si>
  <si>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</si>
  <si>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</si>
  <si>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셀레늄</t>
    <phoneticPr fontId="1" type="noConversion"/>
  </si>
  <si>
    <t>구리(ug/일)</t>
    <phoneticPr fontId="1" type="noConversion"/>
  </si>
  <si>
    <t>크롬(ug/일)</t>
    <phoneticPr fontId="1" type="noConversion"/>
  </si>
  <si>
    <t>수용성 비타민</t>
    <phoneticPr fontId="1" type="noConversion"/>
  </si>
  <si>
    <t>니아신</t>
    <phoneticPr fontId="1" type="noConversion"/>
  </si>
  <si>
    <t>다량 무기질</t>
    <phoneticPr fontId="1" type="noConversion"/>
  </si>
  <si>
    <t>권장섭취량</t>
    <phoneticPr fontId="1" type="noConversion"/>
  </si>
  <si>
    <t>티아민</t>
    <phoneticPr fontId="1" type="noConversion"/>
  </si>
  <si>
    <t>n-6불포화</t>
    <phoneticPr fontId="1" type="noConversion"/>
  </si>
  <si>
    <t>인</t>
    <phoneticPr fontId="1" type="noConversion"/>
  </si>
  <si>
    <t>요오드</t>
    <phoneticPr fontId="1" type="noConversion"/>
  </si>
  <si>
    <t>몰리브덴</t>
    <phoneticPr fontId="1" type="noConversion"/>
  </si>
  <si>
    <t>몰리브덴(ug/일)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</si>
  <si>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</si>
  <si>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</si>
  <si>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</si>
  <si>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충분섭취량</t>
    <phoneticPr fontId="1" type="noConversion"/>
  </si>
  <si>
    <t>M</t>
  </si>
  <si>
    <t>정보</t>
    <phoneticPr fontId="1" type="noConversion"/>
  </si>
  <si>
    <t>(설문지 : FFQ 95문항 설문지, 사용자 : 강병석, ID : H1900717)</t>
  </si>
  <si>
    <t>출력시각</t>
    <phoneticPr fontId="1" type="noConversion"/>
  </si>
  <si>
    <t>2021년 08월 13일 14:15:13</t>
  </si>
  <si>
    <t>식이섬유</t>
    <phoneticPr fontId="1" type="noConversion"/>
  </si>
  <si>
    <t>필요추정량</t>
    <phoneticPr fontId="1" type="noConversion"/>
  </si>
  <si>
    <t>n-3불포화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</si>
  <si>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</si>
  <si>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</si>
  <si>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</si>
  <si>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</si>
  <si>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</si>
  <si>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</si>
  <si>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</si>
  <si>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</si>
  <si>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</si>
  <si>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</si>
  <si>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</si>
  <si>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비타민C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</si>
  <si>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</si>
  <si>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</si>
  <si>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</si>
  <si>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</si>
  <si>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</si>
  <si>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</si>
  <si>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</si>
  <si>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</si>
  <si>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</si>
  <si>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</si>
  <si>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크롬</t>
    <phoneticPr fontId="1" type="noConversion"/>
  </si>
  <si>
    <t>H1900717</t>
  </si>
  <si>
    <t>강병석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</si>
</sst>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84.722989999999996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0928"/>
        <c:axId val="516402888"/>
      </c:barChart>
      <c:catAx>
        <c:axId val="51640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2888"/>
        <c:crosses val="autoZero"/>
        <c:auto val="1"/>
        <c:lblAlgn val="ctr"/>
        <c:lblOffset val="100"/>
        <c:noMultiLvlLbl val="0"/>
      </c:catAx>
      <c:valAx>
        <c:axId val="516402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2.9013255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22096"/>
        <c:axId val="516421704"/>
      </c:barChart>
      <c:catAx>
        <c:axId val="51642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21704"/>
        <c:crosses val="autoZero"/>
        <c:auto val="1"/>
        <c:lblAlgn val="ctr"/>
        <c:lblOffset val="100"/>
        <c:noMultiLvlLbl val="0"/>
      </c:catAx>
      <c:valAx>
        <c:axId val="51642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2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6.7280470000000001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20528"/>
        <c:axId val="516411904"/>
      </c:barChart>
      <c:catAx>
        <c:axId val="51642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11904"/>
        <c:crosses val="autoZero"/>
        <c:auto val="1"/>
        <c:lblAlgn val="ctr"/>
        <c:lblOffset val="100"/>
        <c:noMultiLvlLbl val="0"/>
      </c:catAx>
      <c:valAx>
        <c:axId val="516411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2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1587.0853999999999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13080"/>
        <c:axId val="516422488"/>
      </c:barChart>
      <c:catAx>
        <c:axId val="51641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22488"/>
        <c:crosses val="autoZero"/>
        <c:auto val="1"/>
        <c:lblAlgn val="ctr"/>
        <c:lblOffset val="100"/>
        <c:noMultiLvlLbl val="0"/>
      </c:catAx>
      <c:valAx>
        <c:axId val="516422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1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5338.6885000000002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21312"/>
        <c:axId val="516415432"/>
      </c:barChart>
      <c:catAx>
        <c:axId val="51642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15432"/>
        <c:crosses val="autoZero"/>
        <c:auto val="1"/>
        <c:lblAlgn val="ctr"/>
        <c:lblOffset val="100"/>
        <c:noMultiLvlLbl val="0"/>
      </c:catAx>
      <c:valAx>
        <c:axId val="5164154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2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161.94381999999999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11120"/>
        <c:axId val="516422880"/>
      </c:barChart>
      <c:catAx>
        <c:axId val="51641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22880"/>
        <c:crosses val="autoZero"/>
        <c:auto val="1"/>
        <c:lblAlgn val="ctr"/>
        <c:lblOffset val="100"/>
        <c:noMultiLvlLbl val="0"/>
      </c:catAx>
      <c:valAx>
        <c:axId val="516422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1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161.16560000000001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13472"/>
        <c:axId val="516413864"/>
      </c:barChart>
      <c:catAx>
        <c:axId val="51641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13864"/>
        <c:crosses val="autoZero"/>
        <c:auto val="1"/>
        <c:lblAlgn val="ctr"/>
        <c:lblOffset val="100"/>
        <c:noMultiLvlLbl val="0"/>
      </c:catAx>
      <c:valAx>
        <c:axId val="516413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1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15.673655500000001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16216"/>
        <c:axId val="516414648"/>
      </c:barChart>
      <c:catAx>
        <c:axId val="516416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14648"/>
        <c:crosses val="autoZero"/>
        <c:auto val="1"/>
        <c:lblAlgn val="ctr"/>
        <c:lblOffset val="100"/>
        <c:noMultiLvlLbl val="0"/>
      </c:catAx>
      <c:valAx>
        <c:axId val="516414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16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1347.0876000000001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18568"/>
        <c:axId val="516418960"/>
      </c:barChart>
      <c:catAx>
        <c:axId val="51641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18960"/>
        <c:crosses val="autoZero"/>
        <c:auto val="1"/>
        <c:lblAlgn val="ctr"/>
        <c:lblOffset val="100"/>
        <c:noMultiLvlLbl val="0"/>
      </c:catAx>
      <c:valAx>
        <c:axId val="5164189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1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0.10787299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25624"/>
        <c:axId val="516423664"/>
      </c:barChart>
      <c:catAx>
        <c:axId val="516425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23664"/>
        <c:crosses val="autoZero"/>
        <c:auto val="1"/>
        <c:lblAlgn val="ctr"/>
        <c:lblOffset val="100"/>
        <c:noMultiLvlLbl val="0"/>
      </c:catAx>
      <c:valAx>
        <c:axId val="516423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25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4.9713883000000001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25232"/>
        <c:axId val="516424056"/>
      </c:barChart>
      <c:catAx>
        <c:axId val="51642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24056"/>
        <c:crosses val="autoZero"/>
        <c:auto val="1"/>
        <c:lblAlgn val="ctr"/>
        <c:lblOffset val="100"/>
        <c:noMultiLvlLbl val="0"/>
      </c:catAx>
      <c:valAx>
        <c:axId val="516424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2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41.596085000000002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0144"/>
        <c:axId val="516410728"/>
      </c:barChart>
      <c:catAx>
        <c:axId val="51640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10728"/>
        <c:crosses val="autoZero"/>
        <c:auto val="1"/>
        <c:lblAlgn val="ctr"/>
        <c:lblOffset val="100"/>
        <c:noMultiLvlLbl val="0"/>
      </c:catAx>
      <c:valAx>
        <c:axId val="51641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242.21292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24840"/>
        <c:axId val="516429152"/>
      </c:barChart>
      <c:catAx>
        <c:axId val="51642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29152"/>
        <c:crosses val="autoZero"/>
        <c:auto val="1"/>
        <c:lblAlgn val="ctr"/>
        <c:lblOffset val="100"/>
        <c:noMultiLvlLbl val="0"/>
      </c:catAx>
      <c:valAx>
        <c:axId val="516429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2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101.60655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27192"/>
        <c:axId val="516427584"/>
      </c:barChart>
      <c:catAx>
        <c:axId val="516427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27584"/>
        <c:crosses val="autoZero"/>
        <c:auto val="1"/>
        <c:lblAlgn val="ctr"/>
        <c:lblOffset val="100"/>
        <c:noMultiLvlLbl val="0"/>
      </c:catAx>
      <c:valAx>
        <c:axId val="516427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27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6.1859999999999999</c:v>
                </c:pt>
                <c:pt idx="1">
                  <c:v>8.2040000000000006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6428368"/>
        <c:axId val="516429544"/>
      </c:barChart>
      <c:catAx>
        <c:axId val="51642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29544"/>
        <c:crosses val="autoZero"/>
        <c:auto val="1"/>
        <c:lblAlgn val="ctr"/>
        <c:lblOffset val="100"/>
        <c:noMultiLvlLbl val="0"/>
      </c:catAx>
      <c:valAx>
        <c:axId val="516429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2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12.594942</c:v>
                </c:pt>
                <c:pt idx="1">
                  <c:v>14.586569000000001</c:v>
                </c:pt>
                <c:pt idx="2">
                  <c:v>17.879263000000002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887.53107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54432"/>
        <c:axId val="608955608"/>
      </c:barChart>
      <c:catAx>
        <c:axId val="60895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55608"/>
        <c:crosses val="autoZero"/>
        <c:auto val="1"/>
        <c:lblAlgn val="ctr"/>
        <c:lblOffset val="100"/>
        <c:noMultiLvlLbl val="0"/>
      </c:catAx>
      <c:valAx>
        <c:axId val="608955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25.009955999999999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55216"/>
        <c:axId val="608958352"/>
      </c:barChart>
      <c:catAx>
        <c:axId val="60895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58352"/>
        <c:crosses val="autoZero"/>
        <c:auto val="1"/>
        <c:lblAlgn val="ctr"/>
        <c:lblOffset val="100"/>
        <c:noMultiLvlLbl val="0"/>
      </c:catAx>
      <c:valAx>
        <c:axId val="608958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80.524000000000001</c:v>
                </c:pt>
                <c:pt idx="1">
                  <c:v>6.681</c:v>
                </c:pt>
                <c:pt idx="2">
                  <c:v>12.795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8956000"/>
        <c:axId val="608959136"/>
      </c:barChart>
      <c:catAx>
        <c:axId val="60895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59136"/>
        <c:crosses val="autoZero"/>
        <c:auto val="1"/>
        <c:lblAlgn val="ctr"/>
        <c:lblOffset val="100"/>
        <c:noMultiLvlLbl val="0"/>
      </c:catAx>
      <c:valAx>
        <c:axId val="608959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2861.451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59920"/>
        <c:axId val="608960312"/>
      </c:barChart>
      <c:catAx>
        <c:axId val="60895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60312"/>
        <c:crosses val="autoZero"/>
        <c:auto val="1"/>
        <c:lblAlgn val="ctr"/>
        <c:lblOffset val="100"/>
        <c:noMultiLvlLbl val="0"/>
      </c:catAx>
      <c:valAx>
        <c:axId val="608960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252.2397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48160"/>
        <c:axId val="608948944"/>
      </c:barChart>
      <c:catAx>
        <c:axId val="60894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48944"/>
        <c:crosses val="autoZero"/>
        <c:auto val="1"/>
        <c:lblAlgn val="ctr"/>
        <c:lblOffset val="100"/>
        <c:noMultiLvlLbl val="0"/>
      </c:catAx>
      <c:valAx>
        <c:axId val="608948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4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682.02739999999994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49336"/>
        <c:axId val="608950120"/>
      </c:barChart>
      <c:catAx>
        <c:axId val="608949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50120"/>
        <c:crosses val="autoZero"/>
        <c:auto val="1"/>
        <c:lblAlgn val="ctr"/>
        <c:lblOffset val="100"/>
        <c:noMultiLvlLbl val="0"/>
      </c:catAx>
      <c:valAx>
        <c:axId val="608950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49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3.3462722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8376"/>
        <c:axId val="516407200"/>
      </c:barChart>
      <c:catAx>
        <c:axId val="51640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7200"/>
        <c:crosses val="autoZero"/>
        <c:auto val="1"/>
        <c:lblAlgn val="ctr"/>
        <c:lblOffset val="100"/>
        <c:noMultiLvlLbl val="0"/>
      </c:catAx>
      <c:valAx>
        <c:axId val="51640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7456.0929999999998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57176"/>
        <c:axId val="608949728"/>
      </c:barChart>
      <c:catAx>
        <c:axId val="60895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49728"/>
        <c:crosses val="autoZero"/>
        <c:auto val="1"/>
        <c:lblAlgn val="ctr"/>
        <c:lblOffset val="100"/>
        <c:noMultiLvlLbl val="0"/>
      </c:catAx>
      <c:valAx>
        <c:axId val="608949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22.089089999999999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50904"/>
        <c:axId val="608952864"/>
      </c:barChart>
      <c:catAx>
        <c:axId val="60895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52864"/>
        <c:crosses val="autoZero"/>
        <c:auto val="1"/>
        <c:lblAlgn val="ctr"/>
        <c:lblOffset val="100"/>
        <c:noMultiLvlLbl val="0"/>
      </c:catAx>
      <c:valAx>
        <c:axId val="60895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0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3.2813778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51296"/>
        <c:axId val="608953648"/>
      </c:barChart>
      <c:catAx>
        <c:axId val="60895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53648"/>
        <c:crosses val="autoZero"/>
        <c:auto val="1"/>
        <c:lblAlgn val="ctr"/>
        <c:lblOffset val="100"/>
        <c:noMultiLvlLbl val="0"/>
      </c:catAx>
      <c:valAx>
        <c:axId val="608953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460.54854999999998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398576"/>
        <c:axId val="516398968"/>
      </c:barChart>
      <c:catAx>
        <c:axId val="51639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398968"/>
        <c:crosses val="autoZero"/>
        <c:auto val="1"/>
        <c:lblAlgn val="ctr"/>
        <c:lblOffset val="100"/>
        <c:noMultiLvlLbl val="0"/>
      </c:catAx>
      <c:valAx>
        <c:axId val="51639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39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1.6898218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3672"/>
        <c:axId val="516404064"/>
      </c:barChart>
      <c:catAx>
        <c:axId val="516403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4064"/>
        <c:crosses val="autoZero"/>
        <c:auto val="1"/>
        <c:lblAlgn val="ctr"/>
        <c:lblOffset val="100"/>
        <c:noMultiLvlLbl val="0"/>
      </c:catAx>
      <c:valAx>
        <c:axId val="516404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22.340446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8768"/>
        <c:axId val="516399752"/>
      </c:barChart>
      <c:catAx>
        <c:axId val="51640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399752"/>
        <c:crosses val="autoZero"/>
        <c:auto val="1"/>
        <c:lblAlgn val="ctr"/>
        <c:lblOffset val="100"/>
        <c:noMultiLvlLbl val="0"/>
      </c:catAx>
      <c:valAx>
        <c:axId val="51639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3.2813778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4848"/>
        <c:axId val="516407984"/>
      </c:barChart>
      <c:catAx>
        <c:axId val="51640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7984"/>
        <c:crosses val="autoZero"/>
        <c:auto val="1"/>
        <c:lblAlgn val="ctr"/>
        <c:lblOffset val="100"/>
        <c:noMultiLvlLbl val="0"/>
      </c:catAx>
      <c:valAx>
        <c:axId val="51640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844.20399999999995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17392"/>
        <c:axId val="516412688"/>
      </c:barChart>
      <c:catAx>
        <c:axId val="51641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12688"/>
        <c:crosses val="autoZero"/>
        <c:auto val="1"/>
        <c:lblAlgn val="ctr"/>
        <c:lblOffset val="100"/>
        <c:noMultiLvlLbl val="0"/>
      </c:catAx>
      <c:valAx>
        <c:axId val="51641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1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7.4930835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23272"/>
        <c:axId val="516420136"/>
      </c:barChart>
      <c:catAx>
        <c:axId val="51642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20136"/>
        <c:crosses val="autoZero"/>
        <c:auto val="1"/>
        <c:lblAlgn val="ctr"/>
        <c:lblOffset val="100"/>
        <c:noMultiLvlLbl val="0"/>
      </c:catAx>
      <c:valAx>
        <c:axId val="51642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2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강병석, ID : H1900717)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13일 14:15:13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2000</v>
      </c>
      <c r="C6" s="59">
        <f>'DRIs DATA 입력'!C6</f>
        <v>2861.451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84.722989999999996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41.596085000000002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80.524000000000001</v>
      </c>
      <c r="G8" s="59">
        <f>'DRIs DATA 입력'!G8</f>
        <v>6.681</v>
      </c>
      <c r="H8" s="59">
        <f>'DRIs DATA 입력'!H8</f>
        <v>12.795</v>
      </c>
      <c r="I8" s="55"/>
      <c r="J8" s="59" t="s">
        <v>215</v>
      </c>
      <c r="K8" s="59">
        <f>'DRIs DATA 입력'!K8</f>
        <v>6.1859999999999999</v>
      </c>
      <c r="L8" s="59">
        <f>'DRIs DATA 입력'!L8</f>
        <v>8.2040000000000006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887.53107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25.009955999999999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3.3462722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460.54854999999998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252.2397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2.3218293000000001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1.6898218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22.340446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3.2813778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844.20399999999995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7.4930835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2.9013255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6.7280470000000001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682.02739999999994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1587.0853999999999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7456.0929999999998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5338.6885000000002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161.94381999999999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161.16560000000001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22.089089999999999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15.673655500000001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1347.0876000000001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0.10787299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4.9713883000000001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242.21292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101.60655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8" sqref="J58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305</v>
      </c>
      <c r="B1" s="55" t="s">
        <v>306</v>
      </c>
      <c r="G1" s="56" t="s">
        <v>307</v>
      </c>
      <c r="H1" s="55" t="s">
        <v>308</v>
      </c>
    </row>
    <row r="3" spans="1:27" x14ac:dyDescent="0.3">
      <c r="A3" s="65" t="s">
        <v>300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301</v>
      </c>
      <c r="B4" s="66"/>
      <c r="C4" s="66"/>
      <c r="E4" s="62" t="s">
        <v>279</v>
      </c>
      <c r="F4" s="63"/>
      <c r="G4" s="63"/>
      <c r="H4" s="64"/>
      <c r="J4" s="62" t="s">
        <v>302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309</v>
      </c>
      <c r="V4" s="66"/>
      <c r="W4" s="66"/>
      <c r="X4" s="66"/>
      <c r="Y4" s="66"/>
      <c r="Z4" s="66"/>
    </row>
    <row r="5" spans="1:27" x14ac:dyDescent="0.3">
      <c r="A5" s="60"/>
      <c r="B5" s="60" t="s">
        <v>310</v>
      </c>
      <c r="C5" s="60" t="s">
        <v>276</v>
      </c>
      <c r="E5" s="60"/>
      <c r="F5" s="60" t="s">
        <v>49</v>
      </c>
      <c r="G5" s="60" t="s">
        <v>281</v>
      </c>
      <c r="H5" s="60" t="s">
        <v>45</v>
      </c>
      <c r="J5" s="60"/>
      <c r="K5" s="60" t="s">
        <v>311</v>
      </c>
      <c r="L5" s="60" t="s">
        <v>295</v>
      </c>
      <c r="N5" s="60"/>
      <c r="O5" s="60" t="s">
        <v>280</v>
      </c>
      <c r="P5" s="60" t="s">
        <v>293</v>
      </c>
      <c r="Q5" s="60" t="s">
        <v>303</v>
      </c>
      <c r="R5" s="60" t="s">
        <v>277</v>
      </c>
      <c r="S5" s="60" t="s">
        <v>276</v>
      </c>
      <c r="U5" s="60"/>
      <c r="V5" s="60" t="s">
        <v>280</v>
      </c>
      <c r="W5" s="60" t="s">
        <v>293</v>
      </c>
      <c r="X5" s="60" t="s">
        <v>303</v>
      </c>
      <c r="Y5" s="60" t="s">
        <v>277</v>
      </c>
      <c r="Z5" s="60" t="s">
        <v>276</v>
      </c>
    </row>
    <row r="6" spans="1:27" x14ac:dyDescent="0.3">
      <c r="A6" s="60" t="s">
        <v>301</v>
      </c>
      <c r="B6" s="60">
        <v>2000</v>
      </c>
      <c r="C6" s="60">
        <v>2861.451</v>
      </c>
      <c r="E6" s="60" t="s">
        <v>312</v>
      </c>
      <c r="F6" s="60">
        <v>55</v>
      </c>
      <c r="G6" s="60">
        <v>15</v>
      </c>
      <c r="H6" s="60">
        <v>7</v>
      </c>
      <c r="J6" s="60" t="s">
        <v>312</v>
      </c>
      <c r="K6" s="60">
        <v>0.1</v>
      </c>
      <c r="L6" s="60">
        <v>4</v>
      </c>
      <c r="N6" s="60" t="s">
        <v>313</v>
      </c>
      <c r="O6" s="60">
        <v>45</v>
      </c>
      <c r="P6" s="60">
        <v>55</v>
      </c>
      <c r="Q6" s="60">
        <v>0</v>
      </c>
      <c r="R6" s="60">
        <v>0</v>
      </c>
      <c r="S6" s="60">
        <v>84.722989999999996</v>
      </c>
      <c r="U6" s="60" t="s">
        <v>314</v>
      </c>
      <c r="V6" s="60">
        <v>0</v>
      </c>
      <c r="W6" s="60">
        <v>0</v>
      </c>
      <c r="X6" s="60">
        <v>25</v>
      </c>
      <c r="Y6" s="60">
        <v>0</v>
      </c>
      <c r="Z6" s="60">
        <v>41.596085000000002</v>
      </c>
    </row>
    <row r="7" spans="1:27" x14ac:dyDescent="0.3">
      <c r="E7" s="60" t="s">
        <v>315</v>
      </c>
      <c r="F7" s="60">
        <v>65</v>
      </c>
      <c r="G7" s="60">
        <v>30</v>
      </c>
      <c r="H7" s="60">
        <v>20</v>
      </c>
      <c r="J7" s="60" t="s">
        <v>315</v>
      </c>
      <c r="K7" s="60">
        <v>1</v>
      </c>
      <c r="L7" s="60">
        <v>10</v>
      </c>
    </row>
    <row r="8" spans="1:27" x14ac:dyDescent="0.3">
      <c r="E8" s="60" t="s">
        <v>316</v>
      </c>
      <c r="F8" s="60">
        <v>80.524000000000001</v>
      </c>
      <c r="G8" s="60">
        <v>6.681</v>
      </c>
      <c r="H8" s="60">
        <v>12.795</v>
      </c>
      <c r="J8" s="60" t="s">
        <v>316</v>
      </c>
      <c r="K8" s="60">
        <v>6.1859999999999999</v>
      </c>
      <c r="L8" s="60">
        <v>8.2040000000000006</v>
      </c>
    </row>
    <row r="13" spans="1:27" x14ac:dyDescent="0.3">
      <c r="A13" s="61" t="s">
        <v>317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318</v>
      </c>
      <c r="B14" s="66"/>
      <c r="C14" s="66"/>
      <c r="D14" s="66"/>
      <c r="E14" s="66"/>
      <c r="F14" s="66"/>
      <c r="H14" s="66" t="s">
        <v>319</v>
      </c>
      <c r="I14" s="66"/>
      <c r="J14" s="66"/>
      <c r="K14" s="66"/>
      <c r="L14" s="66"/>
      <c r="M14" s="66"/>
      <c r="O14" s="66" t="s">
        <v>320</v>
      </c>
      <c r="P14" s="66"/>
      <c r="Q14" s="66"/>
      <c r="R14" s="66"/>
      <c r="S14" s="66"/>
      <c r="T14" s="66"/>
      <c r="V14" s="66" t="s">
        <v>321</v>
      </c>
      <c r="W14" s="66"/>
      <c r="X14" s="66"/>
      <c r="Y14" s="66"/>
      <c r="Z14" s="66"/>
      <c r="AA14" s="66"/>
    </row>
    <row r="15" spans="1:27" x14ac:dyDescent="0.3">
      <c r="A15" s="60"/>
      <c r="B15" s="60" t="s">
        <v>280</v>
      </c>
      <c r="C15" s="60" t="s">
        <v>293</v>
      </c>
      <c r="D15" s="60" t="s">
        <v>303</v>
      </c>
      <c r="E15" s="60" t="s">
        <v>277</v>
      </c>
      <c r="F15" s="60" t="s">
        <v>276</v>
      </c>
      <c r="H15" s="60"/>
      <c r="I15" s="60" t="s">
        <v>280</v>
      </c>
      <c r="J15" s="60" t="s">
        <v>293</v>
      </c>
      <c r="K15" s="60" t="s">
        <v>303</v>
      </c>
      <c r="L15" s="60" t="s">
        <v>277</v>
      </c>
      <c r="M15" s="60" t="s">
        <v>276</v>
      </c>
      <c r="O15" s="60"/>
      <c r="P15" s="60" t="s">
        <v>280</v>
      </c>
      <c r="Q15" s="60" t="s">
        <v>293</v>
      </c>
      <c r="R15" s="60" t="s">
        <v>303</v>
      </c>
      <c r="S15" s="60" t="s">
        <v>277</v>
      </c>
      <c r="T15" s="60" t="s">
        <v>276</v>
      </c>
      <c r="V15" s="60"/>
      <c r="W15" s="60" t="s">
        <v>280</v>
      </c>
      <c r="X15" s="60" t="s">
        <v>293</v>
      </c>
      <c r="Y15" s="60" t="s">
        <v>303</v>
      </c>
      <c r="Z15" s="60" t="s">
        <v>277</v>
      </c>
      <c r="AA15" s="60" t="s">
        <v>276</v>
      </c>
    </row>
    <row r="16" spans="1:27" x14ac:dyDescent="0.3">
      <c r="A16" s="60" t="s">
        <v>322</v>
      </c>
      <c r="B16" s="60">
        <v>500</v>
      </c>
      <c r="C16" s="60">
        <v>700</v>
      </c>
      <c r="D16" s="60">
        <v>0</v>
      </c>
      <c r="E16" s="60">
        <v>3000</v>
      </c>
      <c r="F16" s="60">
        <v>887.53107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25.009955999999999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3.3462722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460.54854999999998</v>
      </c>
    </row>
    <row r="23" spans="1:62" x14ac:dyDescent="0.3">
      <c r="A23" s="61" t="s">
        <v>290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323</v>
      </c>
      <c r="B24" s="66"/>
      <c r="C24" s="66"/>
      <c r="D24" s="66"/>
      <c r="E24" s="66"/>
      <c r="F24" s="66"/>
      <c r="H24" s="66" t="s">
        <v>294</v>
      </c>
      <c r="I24" s="66"/>
      <c r="J24" s="66"/>
      <c r="K24" s="66"/>
      <c r="L24" s="66"/>
      <c r="M24" s="66"/>
      <c r="O24" s="66" t="s">
        <v>324</v>
      </c>
      <c r="P24" s="66"/>
      <c r="Q24" s="66"/>
      <c r="R24" s="66"/>
      <c r="S24" s="66"/>
      <c r="T24" s="66"/>
      <c r="V24" s="66" t="s">
        <v>291</v>
      </c>
      <c r="W24" s="66"/>
      <c r="X24" s="66"/>
      <c r="Y24" s="66"/>
      <c r="Z24" s="66"/>
      <c r="AA24" s="66"/>
      <c r="AC24" s="66" t="s">
        <v>325</v>
      </c>
      <c r="AD24" s="66"/>
      <c r="AE24" s="66"/>
      <c r="AF24" s="66"/>
      <c r="AG24" s="66"/>
      <c r="AH24" s="66"/>
      <c r="AJ24" s="66" t="s">
        <v>282</v>
      </c>
      <c r="AK24" s="66"/>
      <c r="AL24" s="66"/>
      <c r="AM24" s="66"/>
      <c r="AN24" s="66"/>
      <c r="AO24" s="66"/>
      <c r="AQ24" s="66" t="s">
        <v>278</v>
      </c>
      <c r="AR24" s="66"/>
      <c r="AS24" s="66"/>
      <c r="AT24" s="66"/>
      <c r="AU24" s="66"/>
      <c r="AV24" s="66"/>
      <c r="AX24" s="66" t="s">
        <v>283</v>
      </c>
      <c r="AY24" s="66"/>
      <c r="AZ24" s="66"/>
      <c r="BA24" s="66"/>
      <c r="BB24" s="66"/>
      <c r="BC24" s="66"/>
      <c r="BE24" s="66" t="s">
        <v>326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280</v>
      </c>
      <c r="C25" s="60" t="s">
        <v>293</v>
      </c>
      <c r="D25" s="60" t="s">
        <v>303</v>
      </c>
      <c r="E25" s="60" t="s">
        <v>277</v>
      </c>
      <c r="F25" s="60" t="s">
        <v>276</v>
      </c>
      <c r="H25" s="60"/>
      <c r="I25" s="60" t="s">
        <v>280</v>
      </c>
      <c r="J25" s="60" t="s">
        <v>293</v>
      </c>
      <c r="K25" s="60" t="s">
        <v>303</v>
      </c>
      <c r="L25" s="60" t="s">
        <v>277</v>
      </c>
      <c r="M25" s="60" t="s">
        <v>276</v>
      </c>
      <c r="O25" s="60"/>
      <c r="P25" s="60" t="s">
        <v>280</v>
      </c>
      <c r="Q25" s="60" t="s">
        <v>293</v>
      </c>
      <c r="R25" s="60" t="s">
        <v>303</v>
      </c>
      <c r="S25" s="60" t="s">
        <v>277</v>
      </c>
      <c r="T25" s="60" t="s">
        <v>276</v>
      </c>
      <c r="V25" s="60"/>
      <c r="W25" s="60" t="s">
        <v>280</v>
      </c>
      <c r="X25" s="60" t="s">
        <v>293</v>
      </c>
      <c r="Y25" s="60" t="s">
        <v>303</v>
      </c>
      <c r="Z25" s="60" t="s">
        <v>277</v>
      </c>
      <c r="AA25" s="60" t="s">
        <v>276</v>
      </c>
      <c r="AC25" s="60"/>
      <c r="AD25" s="60" t="s">
        <v>280</v>
      </c>
      <c r="AE25" s="60" t="s">
        <v>293</v>
      </c>
      <c r="AF25" s="60" t="s">
        <v>303</v>
      </c>
      <c r="AG25" s="60" t="s">
        <v>277</v>
      </c>
      <c r="AH25" s="60" t="s">
        <v>276</v>
      </c>
      <c r="AJ25" s="60"/>
      <c r="AK25" s="60" t="s">
        <v>280</v>
      </c>
      <c r="AL25" s="60" t="s">
        <v>293</v>
      </c>
      <c r="AM25" s="60" t="s">
        <v>303</v>
      </c>
      <c r="AN25" s="60" t="s">
        <v>277</v>
      </c>
      <c r="AO25" s="60" t="s">
        <v>276</v>
      </c>
      <c r="AQ25" s="60"/>
      <c r="AR25" s="60" t="s">
        <v>280</v>
      </c>
      <c r="AS25" s="60" t="s">
        <v>293</v>
      </c>
      <c r="AT25" s="60" t="s">
        <v>303</v>
      </c>
      <c r="AU25" s="60" t="s">
        <v>277</v>
      </c>
      <c r="AV25" s="60" t="s">
        <v>276</v>
      </c>
      <c r="AX25" s="60"/>
      <c r="AY25" s="60" t="s">
        <v>280</v>
      </c>
      <c r="AZ25" s="60" t="s">
        <v>293</v>
      </c>
      <c r="BA25" s="60" t="s">
        <v>303</v>
      </c>
      <c r="BB25" s="60" t="s">
        <v>277</v>
      </c>
      <c r="BC25" s="60" t="s">
        <v>276</v>
      </c>
      <c r="BE25" s="60"/>
      <c r="BF25" s="60" t="s">
        <v>280</v>
      </c>
      <c r="BG25" s="60" t="s">
        <v>293</v>
      </c>
      <c r="BH25" s="60" t="s">
        <v>303</v>
      </c>
      <c r="BI25" s="60" t="s">
        <v>277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252.2397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2.3218293000000001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1.6898218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22.340446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3.2813778</v>
      </c>
      <c r="AJ26" s="60" t="s">
        <v>327</v>
      </c>
      <c r="AK26" s="60">
        <v>320</v>
      </c>
      <c r="AL26" s="60">
        <v>400</v>
      </c>
      <c r="AM26" s="60">
        <v>0</v>
      </c>
      <c r="AN26" s="60">
        <v>1000</v>
      </c>
      <c r="AO26" s="60">
        <v>844.20399999999995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7.4930835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2.9013255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6.7280470000000001</v>
      </c>
    </row>
    <row r="33" spans="1:68" x14ac:dyDescent="0.3">
      <c r="A33" s="61" t="s">
        <v>292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296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328</v>
      </c>
      <c r="W34" s="66"/>
      <c r="X34" s="66"/>
      <c r="Y34" s="66"/>
      <c r="Z34" s="66"/>
      <c r="AA34" s="66"/>
      <c r="AC34" s="66" t="s">
        <v>329</v>
      </c>
      <c r="AD34" s="66"/>
      <c r="AE34" s="66"/>
      <c r="AF34" s="66"/>
      <c r="AG34" s="66"/>
      <c r="AH34" s="66"/>
      <c r="AJ34" s="66" t="s">
        <v>330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280</v>
      </c>
      <c r="C35" s="60" t="s">
        <v>293</v>
      </c>
      <c r="D35" s="60" t="s">
        <v>303</v>
      </c>
      <c r="E35" s="60" t="s">
        <v>277</v>
      </c>
      <c r="F35" s="60" t="s">
        <v>276</v>
      </c>
      <c r="H35" s="60"/>
      <c r="I35" s="60" t="s">
        <v>280</v>
      </c>
      <c r="J35" s="60" t="s">
        <v>293</v>
      </c>
      <c r="K35" s="60" t="s">
        <v>303</v>
      </c>
      <c r="L35" s="60" t="s">
        <v>277</v>
      </c>
      <c r="M35" s="60" t="s">
        <v>276</v>
      </c>
      <c r="O35" s="60"/>
      <c r="P35" s="60" t="s">
        <v>280</v>
      </c>
      <c r="Q35" s="60" t="s">
        <v>293</v>
      </c>
      <c r="R35" s="60" t="s">
        <v>303</v>
      </c>
      <c r="S35" s="60" t="s">
        <v>277</v>
      </c>
      <c r="T35" s="60" t="s">
        <v>276</v>
      </c>
      <c r="V35" s="60"/>
      <c r="W35" s="60" t="s">
        <v>280</v>
      </c>
      <c r="X35" s="60" t="s">
        <v>293</v>
      </c>
      <c r="Y35" s="60" t="s">
        <v>303</v>
      </c>
      <c r="Z35" s="60" t="s">
        <v>277</v>
      </c>
      <c r="AA35" s="60" t="s">
        <v>276</v>
      </c>
      <c r="AC35" s="60"/>
      <c r="AD35" s="60" t="s">
        <v>280</v>
      </c>
      <c r="AE35" s="60" t="s">
        <v>293</v>
      </c>
      <c r="AF35" s="60" t="s">
        <v>303</v>
      </c>
      <c r="AG35" s="60" t="s">
        <v>277</v>
      </c>
      <c r="AH35" s="60" t="s">
        <v>276</v>
      </c>
      <c r="AJ35" s="60"/>
      <c r="AK35" s="60" t="s">
        <v>280</v>
      </c>
      <c r="AL35" s="60" t="s">
        <v>293</v>
      </c>
      <c r="AM35" s="60" t="s">
        <v>303</v>
      </c>
      <c r="AN35" s="60" t="s">
        <v>277</v>
      </c>
      <c r="AO35" s="60" t="s">
        <v>276</v>
      </c>
    </row>
    <row r="36" spans="1:68" x14ac:dyDescent="0.3">
      <c r="A36" s="60" t="s">
        <v>17</v>
      </c>
      <c r="B36" s="60">
        <v>570</v>
      </c>
      <c r="C36" s="60">
        <v>700</v>
      </c>
      <c r="D36" s="60">
        <v>0</v>
      </c>
      <c r="E36" s="60">
        <v>2000</v>
      </c>
      <c r="F36" s="60">
        <v>682.02739999999994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1587.0853999999999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7456.0929999999998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5338.6885000000002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161.94381999999999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161.16560000000001</v>
      </c>
    </row>
    <row r="43" spans="1:68" x14ac:dyDescent="0.3">
      <c r="A43" s="61" t="s">
        <v>331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332</v>
      </c>
      <c r="B44" s="66"/>
      <c r="C44" s="66"/>
      <c r="D44" s="66"/>
      <c r="E44" s="66"/>
      <c r="F44" s="66"/>
      <c r="H44" s="66" t="s">
        <v>284</v>
      </c>
      <c r="I44" s="66"/>
      <c r="J44" s="66"/>
      <c r="K44" s="66"/>
      <c r="L44" s="66"/>
      <c r="M44" s="66"/>
      <c r="O44" s="66" t="s">
        <v>285</v>
      </c>
      <c r="P44" s="66"/>
      <c r="Q44" s="66"/>
      <c r="R44" s="66"/>
      <c r="S44" s="66"/>
      <c r="T44" s="66"/>
      <c r="V44" s="66" t="s">
        <v>333</v>
      </c>
      <c r="W44" s="66"/>
      <c r="X44" s="66"/>
      <c r="Y44" s="66"/>
      <c r="Z44" s="66"/>
      <c r="AA44" s="66"/>
      <c r="AC44" s="66" t="s">
        <v>286</v>
      </c>
      <c r="AD44" s="66"/>
      <c r="AE44" s="66"/>
      <c r="AF44" s="66"/>
      <c r="AG44" s="66"/>
      <c r="AH44" s="66"/>
      <c r="AJ44" s="66" t="s">
        <v>297</v>
      </c>
      <c r="AK44" s="66"/>
      <c r="AL44" s="66"/>
      <c r="AM44" s="66"/>
      <c r="AN44" s="66"/>
      <c r="AO44" s="66"/>
      <c r="AQ44" s="66" t="s">
        <v>287</v>
      </c>
      <c r="AR44" s="66"/>
      <c r="AS44" s="66"/>
      <c r="AT44" s="66"/>
      <c r="AU44" s="66"/>
      <c r="AV44" s="66"/>
      <c r="AX44" s="66" t="s">
        <v>298</v>
      </c>
      <c r="AY44" s="66"/>
      <c r="AZ44" s="66"/>
      <c r="BA44" s="66"/>
      <c r="BB44" s="66"/>
      <c r="BC44" s="66"/>
      <c r="BE44" s="66" t="s">
        <v>334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280</v>
      </c>
      <c r="C45" s="60" t="s">
        <v>293</v>
      </c>
      <c r="D45" s="60" t="s">
        <v>303</v>
      </c>
      <c r="E45" s="60" t="s">
        <v>277</v>
      </c>
      <c r="F45" s="60" t="s">
        <v>276</v>
      </c>
      <c r="H45" s="60"/>
      <c r="I45" s="60" t="s">
        <v>280</v>
      </c>
      <c r="J45" s="60" t="s">
        <v>293</v>
      </c>
      <c r="K45" s="60" t="s">
        <v>303</v>
      </c>
      <c r="L45" s="60" t="s">
        <v>277</v>
      </c>
      <c r="M45" s="60" t="s">
        <v>276</v>
      </c>
      <c r="O45" s="60"/>
      <c r="P45" s="60" t="s">
        <v>280</v>
      </c>
      <c r="Q45" s="60" t="s">
        <v>293</v>
      </c>
      <c r="R45" s="60" t="s">
        <v>303</v>
      </c>
      <c r="S45" s="60" t="s">
        <v>277</v>
      </c>
      <c r="T45" s="60" t="s">
        <v>276</v>
      </c>
      <c r="V45" s="60"/>
      <c r="W45" s="60" t="s">
        <v>280</v>
      </c>
      <c r="X45" s="60" t="s">
        <v>293</v>
      </c>
      <c r="Y45" s="60" t="s">
        <v>303</v>
      </c>
      <c r="Z45" s="60" t="s">
        <v>277</v>
      </c>
      <c r="AA45" s="60" t="s">
        <v>276</v>
      </c>
      <c r="AC45" s="60"/>
      <c r="AD45" s="60" t="s">
        <v>280</v>
      </c>
      <c r="AE45" s="60" t="s">
        <v>293</v>
      </c>
      <c r="AF45" s="60" t="s">
        <v>303</v>
      </c>
      <c r="AG45" s="60" t="s">
        <v>277</v>
      </c>
      <c r="AH45" s="60" t="s">
        <v>276</v>
      </c>
      <c r="AJ45" s="60"/>
      <c r="AK45" s="60" t="s">
        <v>280</v>
      </c>
      <c r="AL45" s="60" t="s">
        <v>293</v>
      </c>
      <c r="AM45" s="60" t="s">
        <v>303</v>
      </c>
      <c r="AN45" s="60" t="s">
        <v>277</v>
      </c>
      <c r="AO45" s="60" t="s">
        <v>276</v>
      </c>
      <c r="AQ45" s="60"/>
      <c r="AR45" s="60" t="s">
        <v>280</v>
      </c>
      <c r="AS45" s="60" t="s">
        <v>293</v>
      </c>
      <c r="AT45" s="60" t="s">
        <v>303</v>
      </c>
      <c r="AU45" s="60" t="s">
        <v>277</v>
      </c>
      <c r="AV45" s="60" t="s">
        <v>276</v>
      </c>
      <c r="AX45" s="60"/>
      <c r="AY45" s="60" t="s">
        <v>280</v>
      </c>
      <c r="AZ45" s="60" t="s">
        <v>293</v>
      </c>
      <c r="BA45" s="60" t="s">
        <v>303</v>
      </c>
      <c r="BB45" s="60" t="s">
        <v>277</v>
      </c>
      <c r="BC45" s="60" t="s">
        <v>276</v>
      </c>
      <c r="BE45" s="60"/>
      <c r="BF45" s="60" t="s">
        <v>280</v>
      </c>
      <c r="BG45" s="60" t="s">
        <v>293</v>
      </c>
      <c r="BH45" s="60" t="s">
        <v>303</v>
      </c>
      <c r="BI45" s="60" t="s">
        <v>277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9</v>
      </c>
      <c r="D46" s="60">
        <v>0</v>
      </c>
      <c r="E46" s="60">
        <v>45</v>
      </c>
      <c r="F46" s="60">
        <v>22.089089999999999</v>
      </c>
      <c r="H46" s="60" t="s">
        <v>24</v>
      </c>
      <c r="I46" s="60">
        <v>7</v>
      </c>
      <c r="J46" s="60">
        <v>9</v>
      </c>
      <c r="K46" s="60">
        <v>0</v>
      </c>
      <c r="L46" s="60">
        <v>35</v>
      </c>
      <c r="M46" s="60">
        <v>15.673655500000001</v>
      </c>
      <c r="O46" s="60" t="s">
        <v>288</v>
      </c>
      <c r="P46" s="60">
        <v>600</v>
      </c>
      <c r="Q46" s="60">
        <v>800</v>
      </c>
      <c r="R46" s="60">
        <v>0</v>
      </c>
      <c r="S46" s="60">
        <v>10000</v>
      </c>
      <c r="T46" s="60">
        <v>1347.0876000000001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0.10787299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4.9713883000000001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242.21292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101.60655</v>
      </c>
      <c r="AX46" s="60" t="s">
        <v>299</v>
      </c>
      <c r="AY46" s="60"/>
      <c r="AZ46" s="60"/>
      <c r="BA46" s="60"/>
      <c r="BB46" s="60"/>
      <c r="BC46" s="60"/>
      <c r="BE46" s="60" t="s">
        <v>289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4" sqref="E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304</v>
      </c>
      <c r="D2" s="55">
        <v>70</v>
      </c>
      <c r="E2" s="55">
        <v>2861.451</v>
      </c>
      <c r="F2" s="55">
        <v>533.17240000000004</v>
      </c>
      <c r="G2" s="55">
        <v>44.23657</v>
      </c>
      <c r="H2" s="55">
        <v>29.405815</v>
      </c>
      <c r="I2" s="55">
        <v>14.83075</v>
      </c>
      <c r="J2" s="55">
        <v>84.722989999999996</v>
      </c>
      <c r="K2" s="55">
        <v>55.888103000000001</v>
      </c>
      <c r="L2" s="55">
        <v>28.834886999999998</v>
      </c>
      <c r="M2" s="55">
        <v>41.596085000000002</v>
      </c>
      <c r="N2" s="55">
        <v>4.1326859999999996</v>
      </c>
      <c r="O2" s="55">
        <v>22.914812000000001</v>
      </c>
      <c r="P2" s="55">
        <v>1711.3839</v>
      </c>
      <c r="Q2" s="55">
        <v>34.675803999999999</v>
      </c>
      <c r="R2" s="55">
        <v>887.53107</v>
      </c>
      <c r="S2" s="55">
        <v>115.37035</v>
      </c>
      <c r="T2" s="55">
        <v>9265.9259999999995</v>
      </c>
      <c r="U2" s="55">
        <v>3.3462722</v>
      </c>
      <c r="V2" s="55">
        <v>25.009955999999999</v>
      </c>
      <c r="W2" s="55">
        <v>460.54854999999998</v>
      </c>
      <c r="X2" s="55">
        <v>252.2397</v>
      </c>
      <c r="Y2" s="55">
        <v>2.3218293000000001</v>
      </c>
      <c r="Z2" s="55">
        <v>1.6898218</v>
      </c>
      <c r="AA2" s="55">
        <v>22.340446</v>
      </c>
      <c r="AB2" s="55">
        <v>3.2813778</v>
      </c>
      <c r="AC2" s="55">
        <v>844.20399999999995</v>
      </c>
      <c r="AD2" s="55">
        <v>7.4930835</v>
      </c>
      <c r="AE2" s="55">
        <v>2.9013255</v>
      </c>
      <c r="AF2" s="55">
        <v>6.7280470000000001</v>
      </c>
      <c r="AG2" s="55">
        <v>682.02739999999994</v>
      </c>
      <c r="AH2" s="55">
        <v>450.04183999999998</v>
      </c>
      <c r="AI2" s="55">
        <v>231.98554999999999</v>
      </c>
      <c r="AJ2" s="55">
        <v>1587.0853999999999</v>
      </c>
      <c r="AK2" s="55">
        <v>7456.0929999999998</v>
      </c>
      <c r="AL2" s="55">
        <v>161.94381999999999</v>
      </c>
      <c r="AM2" s="55">
        <v>5338.6885000000002</v>
      </c>
      <c r="AN2" s="55">
        <v>161.16560000000001</v>
      </c>
      <c r="AO2" s="55">
        <v>22.089089999999999</v>
      </c>
      <c r="AP2" s="55">
        <v>17.687372</v>
      </c>
      <c r="AQ2" s="55">
        <v>4.4017189999999999</v>
      </c>
      <c r="AR2" s="55">
        <v>15.673655500000001</v>
      </c>
      <c r="AS2" s="55">
        <v>1347.0876000000001</v>
      </c>
      <c r="AT2" s="55">
        <v>0.10787299</v>
      </c>
      <c r="AU2" s="55">
        <v>4.9713883000000001</v>
      </c>
      <c r="AV2" s="55">
        <v>242.21292</v>
      </c>
      <c r="AW2" s="55">
        <v>101.60655</v>
      </c>
      <c r="AX2" s="55">
        <v>0.30071419999999999</v>
      </c>
      <c r="AY2" s="55">
        <v>1.2380083</v>
      </c>
      <c r="AZ2" s="55">
        <v>270.91372999999999</v>
      </c>
      <c r="BA2" s="55">
        <v>45.095289999999999</v>
      </c>
      <c r="BB2" s="55">
        <v>12.594942</v>
      </c>
      <c r="BC2" s="55">
        <v>14.586569000000001</v>
      </c>
      <c r="BD2" s="55">
        <v>17.879263000000002</v>
      </c>
      <c r="BE2" s="55">
        <v>1.4869414999999999</v>
      </c>
      <c r="BF2" s="55">
        <v>8.6750209999999992</v>
      </c>
      <c r="BG2" s="55">
        <v>1.3877448000000001E-2</v>
      </c>
      <c r="BH2" s="55">
        <v>1.7172493E-2</v>
      </c>
      <c r="BI2" s="55">
        <v>1.3143237E-2</v>
      </c>
      <c r="BJ2" s="55">
        <v>6.8147319999999997E-2</v>
      </c>
      <c r="BK2" s="55">
        <v>1.067496E-3</v>
      </c>
      <c r="BL2" s="55">
        <v>0.3932061</v>
      </c>
      <c r="BM2" s="55">
        <v>4.6126509999999996</v>
      </c>
      <c r="BN2" s="55">
        <v>1.2943187</v>
      </c>
      <c r="BO2" s="55">
        <v>66.962180000000004</v>
      </c>
      <c r="BP2" s="55">
        <v>13.543976000000001</v>
      </c>
      <c r="BQ2" s="55">
        <v>22.390872999999999</v>
      </c>
      <c r="BR2" s="55">
        <v>78.710719999999995</v>
      </c>
      <c r="BS2" s="55">
        <v>25.009644999999999</v>
      </c>
      <c r="BT2" s="55">
        <v>16.026039999999998</v>
      </c>
      <c r="BU2" s="55">
        <v>3.8410988E-2</v>
      </c>
      <c r="BV2" s="55">
        <v>7.9000525000000002E-2</v>
      </c>
      <c r="BW2" s="55">
        <v>1.0538460999999999</v>
      </c>
      <c r="BX2" s="55">
        <v>1.4400473</v>
      </c>
      <c r="BY2" s="55">
        <v>0.12901080000000001</v>
      </c>
      <c r="BZ2" s="55">
        <v>8.9575419999999998E-4</v>
      </c>
      <c r="CA2" s="55">
        <v>0.73684210000000006</v>
      </c>
      <c r="CB2" s="55">
        <v>5.7452660000000003E-2</v>
      </c>
      <c r="CC2" s="55">
        <v>0.20042476000000001</v>
      </c>
      <c r="CD2" s="55">
        <v>1.6650468</v>
      </c>
      <c r="CE2" s="55">
        <v>0.11194788</v>
      </c>
      <c r="CF2" s="55">
        <v>0.26344144000000003</v>
      </c>
      <c r="CG2" s="55">
        <v>4.9500000000000003E-7</v>
      </c>
      <c r="CH2" s="55">
        <v>3.3765851999999999E-2</v>
      </c>
      <c r="CI2" s="55">
        <v>6.3704113E-3</v>
      </c>
      <c r="CJ2" s="55">
        <v>3.4714360000000002</v>
      </c>
      <c r="CK2" s="55">
        <v>2.4635606000000001E-2</v>
      </c>
      <c r="CL2" s="55">
        <v>0.54638814999999996</v>
      </c>
      <c r="CM2" s="55">
        <v>4.2526026000000003</v>
      </c>
      <c r="CN2" s="55">
        <v>3559.4465</v>
      </c>
      <c r="CO2" s="55">
        <v>6133.5420000000004</v>
      </c>
      <c r="CP2" s="55">
        <v>3500.6858000000002</v>
      </c>
      <c r="CQ2" s="55">
        <v>1183.2081000000001</v>
      </c>
      <c r="CR2" s="55">
        <v>677.37494000000004</v>
      </c>
      <c r="CS2" s="55">
        <v>680.06119999999999</v>
      </c>
      <c r="CT2" s="55">
        <v>3542.5093000000002</v>
      </c>
      <c r="CU2" s="55">
        <v>2063.4369999999999</v>
      </c>
      <c r="CV2" s="55">
        <v>2133.5983999999999</v>
      </c>
      <c r="CW2" s="55">
        <v>2307.5754000000002</v>
      </c>
      <c r="CX2" s="55">
        <v>756.28534000000002</v>
      </c>
      <c r="CY2" s="55">
        <v>4543.4614000000001</v>
      </c>
      <c r="CZ2" s="55">
        <v>1938.4915000000001</v>
      </c>
      <c r="DA2" s="55">
        <v>5466.9076999999997</v>
      </c>
      <c r="DB2" s="55">
        <v>5148.3236999999999</v>
      </c>
      <c r="DC2" s="55">
        <v>8170.1674999999996</v>
      </c>
      <c r="DD2" s="55">
        <v>11864.768</v>
      </c>
      <c r="DE2" s="55">
        <v>2407.634</v>
      </c>
      <c r="DF2" s="55">
        <v>5558.3739999999998</v>
      </c>
      <c r="DG2" s="55">
        <v>2881.4740000000002</v>
      </c>
      <c r="DH2" s="55">
        <v>108.25521999999999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45.095289999999999</v>
      </c>
      <c r="B6">
        <f>BB2</f>
        <v>12.594942</v>
      </c>
      <c r="C6">
        <f>BC2</f>
        <v>14.586569000000001</v>
      </c>
      <c r="D6">
        <f>BD2</f>
        <v>17.879263000000002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21" sqref="K2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18644</v>
      </c>
      <c r="C2" s="51">
        <f ca="1">YEAR(TODAY())-YEAR(B2)+IF(TODAY()&gt;=DATE(YEAR(TODAY()),MONTH(B2),DAY(B2)),0,-1)</f>
        <v>70</v>
      </c>
      <c r="E2" s="47">
        <v>163.5</v>
      </c>
      <c r="F2" s="48" t="s">
        <v>275</v>
      </c>
      <c r="G2" s="47">
        <v>76.099999999999994</v>
      </c>
      <c r="H2" s="46" t="s">
        <v>40</v>
      </c>
      <c r="I2" s="67">
        <f>ROUND(G3/E3^2,1)</f>
        <v>28.5</v>
      </c>
    </row>
    <row r="3" spans="1:9" x14ac:dyDescent="0.3">
      <c r="E3" s="46">
        <f>E2/100</f>
        <v>1.635</v>
      </c>
      <c r="F3" s="46" t="s">
        <v>39</v>
      </c>
      <c r="G3" s="46">
        <f>G2</f>
        <v>76.099999999999994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44333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강병석, ID : H1900717)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13일 14:15:13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8" sqref="Y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44333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70</v>
      </c>
      <c r="G12" s="89"/>
      <c r="H12" s="89"/>
      <c r="I12" s="89"/>
      <c r="K12" s="118">
        <f>'개인정보 및 신체계측 입력'!E2</f>
        <v>163.5</v>
      </c>
      <c r="L12" s="119"/>
      <c r="M12" s="112">
        <f>'개인정보 및 신체계측 입력'!G2</f>
        <v>76.099999999999994</v>
      </c>
      <c r="N12" s="113"/>
      <c r="O12" s="108" t="s">
        <v>270</v>
      </c>
      <c r="P12" s="102"/>
      <c r="Q12" s="85">
        <f>'개인정보 및 신체계측 입력'!I2</f>
        <v>28.5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강병석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80.524000000000001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6.681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12.795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8.1999999999999993</v>
      </c>
      <c r="L72" s="34" t="s">
        <v>52</v>
      </c>
      <c r="M72" s="34">
        <f>ROUND('DRIs DATA'!K8,1)</f>
        <v>6.2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118.34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208.42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252.24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218.76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85.25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497.07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220.89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2000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2021-08-13T05:49:14Z</dcterms:modified>
</cp:coreProperties>
</file>