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<sst xmlns="http://schemas.openxmlformats.org/spreadsheetml/2006/main" count="692" uniqueCount="337">
  <si>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</si>
  <si>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</si>
  <si>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</si>
  <si>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</si>
  <si>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</si>
  <si>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</si>
  <si>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</si>
  <si>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</si>
  <si>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</si>
  <si>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</si>
  <si>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</si>
  <si>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</si>
  <si>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</si>
  <si>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</si>
  <si>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</si>
  <si>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</si>
  <si>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</si>
  <si>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</si>
  <si>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</si>
  <si>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</si>
  <si>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</si>
  <si>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</si>
  <si>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</si>
  <si>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</si>
  <si>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</si>
  <si>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</si>
  <si>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</si>
  <si>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</si>
  <si>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</si>
  <si>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</si>
  <si>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</si>
  <si>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</si>
  <si>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</si>
  <si>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</si>
  <si>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</si>
  <si>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</si>
  <si>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</si>
  <si>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</si>
  <si>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</si>
  <si>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</si>
  <si>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</si>
  <si>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</si>
  <si>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</si>
  <si>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</si>
  <si>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</si>
  <si>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</si>
  <si>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</si>
  <si>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</si>
  <si>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</si>
  <si>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</si>
  <si>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</si>
  <si>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</si>
  <si>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</si>
  <si>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</si>
  <si>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</si>
  <si>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</si>
  <si>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</si>
  <si>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</si>
  <si>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</si>
  <si>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</si>
  <si>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</si>
  <si>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</si>
  <si>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</si>
  <si>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</si>
  <si>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</si>
  <si>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</si>
  <si>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</si>
  <si>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</si>
  <si>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</si>
  <si>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</si>
  <si>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</si>
  <si>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</si>
  <si>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</si>
  <si>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</si>
  <si>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</si>
  <si>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</si>
  <si>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</si>
  <si>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</si>
  <si>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</si>
  <si>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</si>
  <si>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</si>
  <si>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</si>
  <si>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</si>
  <si>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</si>
  <si>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</si>
  <si>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</si>
  <si>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</si>
  <si>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</si>
  <si>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</si>
  <si>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</si>
  <si>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</si>
  <si>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</si>
  <si>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</si>
  <si>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</si>
  <si>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</si>
  <si>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</si>
  <si>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</si>
  <si>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</si>
  <si>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</si>
  <si>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</si>
  <si>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</si>
  <si>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</si>
  <si>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</si>
  <si>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</si>
  <si>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</si>
  <si>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</si>
  <si>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</si>
  <si>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</si>
  <si>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</si>
  <si>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</si>
  <si>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</si>
  <si>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</si>
  <si>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</si>
  <si>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</si>
  <si>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</si>
  <si>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</si>
  <si>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</si>
  <si>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</si>
  <si>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</si>
  <si>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</si>
  <si>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</si>
  <si>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</si>
  <si>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</si>
  <si>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</si>
  <si>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</si>
  <si>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</si>
  <si>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</si>
  <si>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</si>
  <si>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</si>
  <si>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</si>
  <si>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</si>
  <si>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</si>
  <si>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</si>
  <si>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</si>
  <si>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</si>
  <si>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</si>
  <si>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</si>
  <si>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</si>
  <si>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</si>
  <si>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</si>
  <si>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</si>
  <si>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</si>
  <si>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</si>
  <si>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</si>
  <si>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</si>
  <si>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</si>
  <si>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</si>
  <si>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</si>
  <si>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</si>
  <si>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</si>
  <si>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</si>
  <si>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</si>
  <si>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</si>
  <si>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</si>
  <si>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</si>
  <si>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</si>
  <si>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</si>
  <si>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</si>
  <si>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</si>
  <si>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</si>
  <si>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</si>
  <si>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</si>
  <si>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</si>
  <si>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</si>
  <si>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</si>
  <si>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</si>
  <si>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</si>
  <si>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</si>
  <si>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</si>
  <si>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</si>
  <si>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</si>
  <si>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</si>
  <si>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</si>
  <si>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</si>
  <si>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</si>
  <si>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</si>
  <si>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</si>
  <si>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</si>
  <si>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</si>
  <si>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</si>
  <si>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</si>
  <si>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</si>
  <si>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</si>
  <si>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</si>
  <si>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</si>
  <si>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</si>
  <si>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</si>
  <si>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</si>
  <si>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</si>
  <si>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</si>
  <si>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</si>
  <si>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</si>
  <si>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</si>
  <si>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</si>
  <si>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</si>
  <si>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</si>
  <si>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</si>
  <si>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</si>
  <si>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</si>
  <si>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</si>
  <si>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</si>
  <si>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</si>
  <si>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</si>
  <si>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</si>
  <si>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</si>
  <si>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</si>
  <si>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</si>
  <si>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</si>
  <si>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</si>
  <si>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</si>
  <si>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</si>
  <si>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</si>
  <si>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</si>
  <si>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</si>
  <si>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</si>
  <si>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</si>
  <si>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</si>
  <si>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</si>
  <si>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</si>
  <si>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</si>
  <si>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</si>
  <si>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</si>
  <si>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</si>
  <si>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</si>
  <si>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</si>
  <si>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</si>
  <si>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</si>
  <si>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</si>
  <si>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</si>
  <si>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</si>
  <si>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</si>
  <si>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</si>
  <si>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</si>
  <si>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</si>
  <si>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</si>
  <si>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</si>
  <si>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</si>
  <si>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</si>
  <si>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</si>
  <si>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</si>
  <si>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</si>
  <si>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</si>
  <si>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</si>
  <si>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</si>
  <si>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</si>
  <si>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</si>
  <si>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</si>
  <si>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</si>
  <si>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</si>
  <si>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</si>
  <si>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</si>
  <si>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</si>
  <si>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</si>
  <si>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</si>
  <si>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</si>
  <si>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</si>
  <si>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</si>
  <si>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</si>
  <si>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</si>
  <si>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</si>
  <si>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</si>
  <si>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</si>
  <si>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</si>
  <si>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</si>
  <si>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</si>
  <si>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</si>
  <si>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</si>
  <si>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</si>
  <si>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</si>
  <si>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</si>
  <si>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</si>
  <si>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</si>
  <si>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</si>
  <si>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</si>
  <si>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</si>
  <si>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</si>
  <si>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</si>
  <si>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상한섭취량</t>
    <phoneticPr fontId="1" type="noConversion"/>
  </si>
  <si>
    <t>비타민B12</t>
    <phoneticPr fontId="1" type="noConversion"/>
  </si>
  <si>
    <t>열량영양소</t>
    <phoneticPr fontId="1" type="noConversion"/>
  </si>
  <si>
    <t>평균필요량</t>
    <phoneticPr fontId="1" type="noConversion"/>
  </si>
  <si>
    <t>지방</t>
    <phoneticPr fontId="1" type="noConversion"/>
  </si>
  <si>
    <t>엽산</t>
    <phoneticPr fontId="1" type="noConversion"/>
  </si>
  <si>
    <t>판토텐산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</si>
  <si>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</si>
  <si>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</si>
  <si>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</si>
  <si>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셀레늄</t>
    <phoneticPr fontId="1" type="noConversion"/>
  </si>
  <si>
    <t>구리(ug/일)</t>
    <phoneticPr fontId="1" type="noConversion"/>
  </si>
  <si>
    <t>크롬(ug/일)</t>
    <phoneticPr fontId="1" type="noConversion"/>
  </si>
  <si>
    <t>수용성 비타민</t>
    <phoneticPr fontId="1" type="noConversion"/>
  </si>
  <si>
    <t>니아신</t>
    <phoneticPr fontId="1" type="noConversion"/>
  </si>
  <si>
    <t>다량 무기질</t>
    <phoneticPr fontId="1" type="noConversion"/>
  </si>
  <si>
    <t>권장섭취량</t>
    <phoneticPr fontId="1" type="noConversion"/>
  </si>
  <si>
    <t>티아민</t>
    <phoneticPr fontId="1" type="noConversion"/>
  </si>
  <si>
    <t>n-6불포화</t>
    <phoneticPr fontId="1" type="noConversion"/>
  </si>
  <si>
    <t>인</t>
    <phoneticPr fontId="1" type="noConversion"/>
  </si>
  <si>
    <t>요오드</t>
    <phoneticPr fontId="1" type="noConversion"/>
  </si>
  <si>
    <t>몰리브덴</t>
    <phoneticPr fontId="1" type="noConversion"/>
  </si>
  <si>
    <t>몰리브덴(ug/일)</t>
    <phoneticPr fontId="1" type="noConversion"/>
  </si>
  <si>
    <t>다량영양소</t>
    <phoneticPr fontId="1" type="noConversion"/>
  </si>
  <si>
    <t>에너지(kcal)</t>
    <phoneticPr fontId="1" type="noConversion"/>
  </si>
  <si>
    <t>불포화지방산</t>
    <phoneticPr fontId="1" type="noConversion"/>
  </si>
  <si>
    <t>충분섭취량</t>
    <phoneticPr fontId="1" type="noConversion"/>
  </si>
  <si>
    <t>정보</t>
    <phoneticPr fontId="1" type="noConversion"/>
  </si>
  <si>
    <t>출력시각</t>
    <phoneticPr fontId="1" type="noConversion"/>
  </si>
  <si>
    <t>식이섬유</t>
    <phoneticPr fontId="1" type="noConversion"/>
  </si>
  <si>
    <t>필요추정량</t>
    <phoneticPr fontId="1" type="noConversion"/>
  </si>
  <si>
    <t>n-3불포화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</si>
  <si>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</si>
  <si>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</si>
  <si>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</si>
  <si>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</si>
  <si>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</si>
  <si>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</si>
  <si>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</si>
  <si>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</si>
  <si>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</si>
  <si>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</si>
  <si>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</si>
  <si>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비타민C</t>
    <phoneticPr fontId="1" type="noConversion"/>
  </si>
  <si>
    <t>리보플라빈</t>
    <phoneticPr fontId="1" type="noConversion"/>
  </si>
  <si>
    <t>비타민B6</t>
    <phoneticPr fontId="1" type="noConversion"/>
  </si>
  <si>
    <t>비오틴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</si>
  <si>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</si>
  <si>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</si>
  <si>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</si>
  <si>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</si>
  <si>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</si>
  <si>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</si>
  <si>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</si>
  <si>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크롬</t>
    <phoneticPr fontId="1" type="noConversion"/>
  </si>
  <si>
    <t>(설문지 : FFQ 95문항 설문지, 사용자 : 권행섭, ID : H1900718)</t>
  </si>
  <si>
    <t>2021년 08월 13일 14:16:35</t>
  </si>
  <si>
    <t>H1900718</t>
  </si>
  <si>
    <t>권행섭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</si>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</sst>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37.648228000000003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00928"/>
        <c:axId val="516402888"/>
      </c:barChart>
      <c:catAx>
        <c:axId val="51640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02888"/>
        <c:crosses val="autoZero"/>
        <c:auto val="1"/>
        <c:lblAlgn val="ctr"/>
        <c:lblOffset val="100"/>
        <c:noMultiLvlLbl val="0"/>
      </c:catAx>
      <c:valAx>
        <c:axId val="516402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00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2.0918871999999999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22096"/>
        <c:axId val="516421704"/>
      </c:barChart>
      <c:catAx>
        <c:axId val="51642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21704"/>
        <c:crosses val="autoZero"/>
        <c:auto val="1"/>
        <c:lblAlgn val="ctr"/>
        <c:lblOffset val="100"/>
        <c:noMultiLvlLbl val="0"/>
      </c:catAx>
      <c:valAx>
        <c:axId val="516421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2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3.9763649999999999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20528"/>
        <c:axId val="516411904"/>
      </c:barChart>
      <c:catAx>
        <c:axId val="51642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11904"/>
        <c:crosses val="autoZero"/>
        <c:auto val="1"/>
        <c:lblAlgn val="ctr"/>
        <c:lblOffset val="100"/>
        <c:noMultiLvlLbl val="0"/>
      </c:catAx>
      <c:valAx>
        <c:axId val="516411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2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756.54930000000002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13080"/>
        <c:axId val="516422488"/>
      </c:barChart>
      <c:catAx>
        <c:axId val="516413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22488"/>
        <c:crosses val="autoZero"/>
        <c:auto val="1"/>
        <c:lblAlgn val="ctr"/>
        <c:lblOffset val="100"/>
        <c:noMultiLvlLbl val="0"/>
      </c:catAx>
      <c:valAx>
        <c:axId val="516422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13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1749.9019000000001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21312"/>
        <c:axId val="516415432"/>
      </c:barChart>
      <c:catAx>
        <c:axId val="51642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15432"/>
        <c:crosses val="autoZero"/>
        <c:auto val="1"/>
        <c:lblAlgn val="ctr"/>
        <c:lblOffset val="100"/>
        <c:noMultiLvlLbl val="0"/>
      </c:catAx>
      <c:valAx>
        <c:axId val="5164154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2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287.46505999999999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11120"/>
        <c:axId val="516422880"/>
      </c:barChart>
      <c:catAx>
        <c:axId val="51641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22880"/>
        <c:crosses val="autoZero"/>
        <c:auto val="1"/>
        <c:lblAlgn val="ctr"/>
        <c:lblOffset val="100"/>
        <c:noMultiLvlLbl val="0"/>
      </c:catAx>
      <c:valAx>
        <c:axId val="516422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1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52.576053999999999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13472"/>
        <c:axId val="516413864"/>
      </c:barChart>
      <c:catAx>
        <c:axId val="51641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13864"/>
        <c:crosses val="autoZero"/>
        <c:auto val="1"/>
        <c:lblAlgn val="ctr"/>
        <c:lblOffset val="100"/>
        <c:noMultiLvlLbl val="0"/>
      </c:catAx>
      <c:valAx>
        <c:axId val="516413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1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5.9456024000000003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16216"/>
        <c:axId val="516414648"/>
      </c:barChart>
      <c:catAx>
        <c:axId val="516416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14648"/>
        <c:crosses val="autoZero"/>
        <c:auto val="1"/>
        <c:lblAlgn val="ctr"/>
        <c:lblOffset val="100"/>
        <c:noMultiLvlLbl val="0"/>
      </c:catAx>
      <c:valAx>
        <c:axId val="516414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16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748.57429999999999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18568"/>
        <c:axId val="516418960"/>
      </c:barChart>
      <c:catAx>
        <c:axId val="516418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18960"/>
        <c:crosses val="autoZero"/>
        <c:auto val="1"/>
        <c:lblAlgn val="ctr"/>
        <c:lblOffset val="100"/>
        <c:noMultiLvlLbl val="0"/>
      </c:catAx>
      <c:valAx>
        <c:axId val="51641896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18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9.499929E-2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25624"/>
        <c:axId val="516423664"/>
      </c:barChart>
      <c:catAx>
        <c:axId val="516425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23664"/>
        <c:crosses val="autoZero"/>
        <c:auto val="1"/>
        <c:lblAlgn val="ctr"/>
        <c:lblOffset val="100"/>
        <c:noMultiLvlLbl val="0"/>
      </c:catAx>
      <c:valAx>
        <c:axId val="516423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25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1.8993347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25232"/>
        <c:axId val="516424056"/>
      </c:barChart>
      <c:catAx>
        <c:axId val="516425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24056"/>
        <c:crosses val="autoZero"/>
        <c:auto val="1"/>
        <c:lblAlgn val="ctr"/>
        <c:lblOffset val="100"/>
        <c:noMultiLvlLbl val="0"/>
      </c:catAx>
      <c:valAx>
        <c:axId val="516424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2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11.929708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00144"/>
        <c:axId val="516410728"/>
      </c:barChart>
      <c:catAx>
        <c:axId val="51640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10728"/>
        <c:crosses val="autoZero"/>
        <c:auto val="1"/>
        <c:lblAlgn val="ctr"/>
        <c:lblOffset val="100"/>
        <c:noMultiLvlLbl val="0"/>
      </c:catAx>
      <c:valAx>
        <c:axId val="51641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00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134.61008000000001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24840"/>
        <c:axId val="516429152"/>
      </c:barChart>
      <c:catAx>
        <c:axId val="51642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29152"/>
        <c:crosses val="autoZero"/>
        <c:auto val="1"/>
        <c:lblAlgn val="ctr"/>
        <c:lblOffset val="100"/>
        <c:noMultiLvlLbl val="0"/>
      </c:catAx>
      <c:valAx>
        <c:axId val="516429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2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55.169907000000002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27192"/>
        <c:axId val="516427584"/>
      </c:barChart>
      <c:catAx>
        <c:axId val="516427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27584"/>
        <c:crosses val="autoZero"/>
        <c:auto val="1"/>
        <c:lblAlgn val="ctr"/>
        <c:lblOffset val="100"/>
        <c:noMultiLvlLbl val="0"/>
      </c:catAx>
      <c:valAx>
        <c:axId val="516427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27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4.0529999999999999</c:v>
                </c:pt>
                <c:pt idx="1">
                  <c:v>8.7349999999999994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6428368"/>
        <c:axId val="516429544"/>
      </c:barChart>
      <c:catAx>
        <c:axId val="516428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29544"/>
        <c:crosses val="autoZero"/>
        <c:auto val="1"/>
        <c:lblAlgn val="ctr"/>
        <c:lblOffset val="100"/>
        <c:noMultiLvlLbl val="0"/>
      </c:catAx>
      <c:valAx>
        <c:axId val="516429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2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10.744705</c:v>
                </c:pt>
                <c:pt idx="1">
                  <c:v>9.0320215000000008</c:v>
                </c:pt>
                <c:pt idx="2">
                  <c:v>6.0246779999999998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262.81774999999999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954432"/>
        <c:axId val="608955608"/>
      </c:barChart>
      <c:catAx>
        <c:axId val="608954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955608"/>
        <c:crosses val="autoZero"/>
        <c:auto val="1"/>
        <c:lblAlgn val="ctr"/>
        <c:lblOffset val="100"/>
        <c:noMultiLvlLbl val="0"/>
      </c:catAx>
      <c:valAx>
        <c:axId val="608955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95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9.3188150000000007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955216"/>
        <c:axId val="608958352"/>
      </c:barChart>
      <c:catAx>
        <c:axId val="60895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958352"/>
        <c:crosses val="autoZero"/>
        <c:auto val="1"/>
        <c:lblAlgn val="ctr"/>
        <c:lblOffset val="100"/>
        <c:noMultiLvlLbl val="0"/>
      </c:catAx>
      <c:valAx>
        <c:axId val="608958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95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76.863</c:v>
                </c:pt>
                <c:pt idx="1">
                  <c:v>9.1039999999999992</c:v>
                </c:pt>
                <c:pt idx="2">
                  <c:v>14.032999999999999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8956000"/>
        <c:axId val="608959136"/>
      </c:barChart>
      <c:catAx>
        <c:axId val="608956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959136"/>
        <c:crosses val="autoZero"/>
        <c:auto val="1"/>
        <c:lblAlgn val="ctr"/>
        <c:lblOffset val="100"/>
        <c:noMultiLvlLbl val="0"/>
      </c:catAx>
      <c:valAx>
        <c:axId val="608959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956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1203.4391000000001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959920"/>
        <c:axId val="608960312"/>
      </c:barChart>
      <c:catAx>
        <c:axId val="608959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960312"/>
        <c:crosses val="autoZero"/>
        <c:auto val="1"/>
        <c:lblAlgn val="ctr"/>
        <c:lblOffset val="100"/>
        <c:noMultiLvlLbl val="0"/>
      </c:catAx>
      <c:valAx>
        <c:axId val="608960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95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107.181206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948160"/>
        <c:axId val="608948944"/>
      </c:barChart>
      <c:catAx>
        <c:axId val="608948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948944"/>
        <c:crosses val="autoZero"/>
        <c:auto val="1"/>
        <c:lblAlgn val="ctr"/>
        <c:lblOffset val="100"/>
        <c:noMultiLvlLbl val="0"/>
      </c:catAx>
      <c:valAx>
        <c:axId val="608948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94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424.41986000000003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949336"/>
        <c:axId val="608950120"/>
      </c:barChart>
      <c:catAx>
        <c:axId val="608949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950120"/>
        <c:crosses val="autoZero"/>
        <c:auto val="1"/>
        <c:lblAlgn val="ctr"/>
        <c:lblOffset val="100"/>
        <c:noMultiLvlLbl val="0"/>
      </c:catAx>
      <c:valAx>
        <c:axId val="608950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949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3.6005370000000001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08376"/>
        <c:axId val="516407200"/>
      </c:barChart>
      <c:catAx>
        <c:axId val="51640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07200"/>
        <c:crosses val="autoZero"/>
        <c:auto val="1"/>
        <c:lblAlgn val="ctr"/>
        <c:lblOffset val="100"/>
        <c:noMultiLvlLbl val="0"/>
      </c:catAx>
      <c:valAx>
        <c:axId val="516407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08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2221.2483000000002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957176"/>
        <c:axId val="608949728"/>
      </c:barChart>
      <c:catAx>
        <c:axId val="608957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949728"/>
        <c:crosses val="autoZero"/>
        <c:auto val="1"/>
        <c:lblAlgn val="ctr"/>
        <c:lblOffset val="100"/>
        <c:noMultiLvlLbl val="0"/>
      </c:catAx>
      <c:valAx>
        <c:axId val="608949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957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6.7431345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950904"/>
        <c:axId val="608952864"/>
      </c:barChart>
      <c:catAx>
        <c:axId val="608950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952864"/>
        <c:crosses val="autoZero"/>
        <c:auto val="1"/>
        <c:lblAlgn val="ctr"/>
        <c:lblOffset val="100"/>
        <c:noMultiLvlLbl val="0"/>
      </c:catAx>
      <c:valAx>
        <c:axId val="608952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950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0.93368359999999995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951296"/>
        <c:axId val="608953648"/>
      </c:barChart>
      <c:catAx>
        <c:axId val="60895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953648"/>
        <c:crosses val="autoZero"/>
        <c:auto val="1"/>
        <c:lblAlgn val="ctr"/>
        <c:lblOffset val="100"/>
        <c:noMultiLvlLbl val="0"/>
      </c:catAx>
      <c:valAx>
        <c:axId val="608953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95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83.605735999999993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398576"/>
        <c:axId val="516398968"/>
      </c:barChart>
      <c:catAx>
        <c:axId val="51639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398968"/>
        <c:crosses val="autoZero"/>
        <c:auto val="1"/>
        <c:lblAlgn val="ctr"/>
        <c:lblOffset val="100"/>
        <c:noMultiLvlLbl val="0"/>
      </c:catAx>
      <c:valAx>
        <c:axId val="51639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398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0.95899350000000005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03672"/>
        <c:axId val="516404064"/>
      </c:barChart>
      <c:catAx>
        <c:axId val="516403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04064"/>
        <c:crosses val="autoZero"/>
        <c:auto val="1"/>
        <c:lblAlgn val="ctr"/>
        <c:lblOffset val="100"/>
        <c:noMultiLvlLbl val="0"/>
      </c:catAx>
      <c:valAx>
        <c:axId val="516404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03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7.6676855000000002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08768"/>
        <c:axId val="516399752"/>
      </c:barChart>
      <c:catAx>
        <c:axId val="51640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399752"/>
        <c:crosses val="autoZero"/>
        <c:auto val="1"/>
        <c:lblAlgn val="ctr"/>
        <c:lblOffset val="100"/>
        <c:noMultiLvlLbl val="0"/>
      </c:catAx>
      <c:valAx>
        <c:axId val="516399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08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0.93368359999999995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04848"/>
        <c:axId val="516407984"/>
      </c:barChart>
      <c:catAx>
        <c:axId val="516404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07984"/>
        <c:crosses val="autoZero"/>
        <c:auto val="1"/>
        <c:lblAlgn val="ctr"/>
        <c:lblOffset val="100"/>
        <c:noMultiLvlLbl val="0"/>
      </c:catAx>
      <c:valAx>
        <c:axId val="516407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0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283.23880000000003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17392"/>
        <c:axId val="516412688"/>
      </c:barChart>
      <c:catAx>
        <c:axId val="516417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12688"/>
        <c:crosses val="autoZero"/>
        <c:auto val="1"/>
        <c:lblAlgn val="ctr"/>
        <c:lblOffset val="100"/>
        <c:noMultiLvlLbl val="0"/>
      </c:catAx>
      <c:valAx>
        <c:axId val="516412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1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3.6836604999999998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23272"/>
        <c:axId val="516420136"/>
      </c:barChart>
      <c:catAx>
        <c:axId val="516423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20136"/>
        <c:crosses val="autoZero"/>
        <c:auto val="1"/>
        <c:lblAlgn val="ctr"/>
        <c:lblOffset val="100"/>
        <c:noMultiLvlLbl val="0"/>
      </c:catAx>
      <c:valAx>
        <c:axId val="516420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23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권행섭, ID : H1900718)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13일 14:16:35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1203.4391000000001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37.648228000000003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11.929708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76.863</v>
      </c>
      <c r="G8" s="59">
        <f>'DRIs DATA 입력'!G8</f>
        <v>9.1039999999999992</v>
      </c>
      <c r="H8" s="59">
        <f>'DRIs DATA 입력'!H8</f>
        <v>14.032999999999999</v>
      </c>
      <c r="I8" s="55"/>
      <c r="J8" s="59" t="s">
        <v>215</v>
      </c>
      <c r="K8" s="59">
        <f>'DRIs DATA 입력'!K8</f>
        <v>4.0529999999999999</v>
      </c>
      <c r="L8" s="59">
        <f>'DRIs DATA 입력'!L8</f>
        <v>8.7349999999999994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262.81774999999999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9.3188150000000007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3.6005370000000001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83.605735999999993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107.181206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0.96498256999999998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0.95899350000000005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7.6676855000000002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0.93368359999999995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283.23880000000003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3.6836604999999998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2.0918871999999999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3.9763649999999999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424.41986000000003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756.54930000000002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2221.2483000000002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1749.9019000000001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287.46505999999999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52.576053999999999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6.7431345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5.9456024000000003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748.57429999999999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9.499929E-2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1.8993347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134.61008000000001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55.169907000000002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9" sqref="J59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304</v>
      </c>
      <c r="B1" s="55" t="s">
        <v>332</v>
      </c>
      <c r="G1" s="56" t="s">
        <v>305</v>
      </c>
      <c r="H1" s="55" t="s">
        <v>333</v>
      </c>
    </row>
    <row r="3" spans="1:27" x14ac:dyDescent="0.3">
      <c r="A3" s="65" t="s">
        <v>300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301</v>
      </c>
      <c r="B4" s="66"/>
      <c r="C4" s="66"/>
      <c r="E4" s="62" t="s">
        <v>279</v>
      </c>
      <c r="F4" s="63"/>
      <c r="G4" s="63"/>
      <c r="H4" s="64"/>
      <c r="J4" s="62" t="s">
        <v>302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306</v>
      </c>
      <c r="V4" s="66"/>
      <c r="W4" s="66"/>
      <c r="X4" s="66"/>
      <c r="Y4" s="66"/>
      <c r="Z4" s="66"/>
    </row>
    <row r="5" spans="1:27" x14ac:dyDescent="0.3">
      <c r="A5" s="60"/>
      <c r="B5" s="60" t="s">
        <v>307</v>
      </c>
      <c r="C5" s="60" t="s">
        <v>276</v>
      </c>
      <c r="E5" s="60"/>
      <c r="F5" s="60" t="s">
        <v>49</v>
      </c>
      <c r="G5" s="60" t="s">
        <v>281</v>
      </c>
      <c r="H5" s="60" t="s">
        <v>45</v>
      </c>
      <c r="J5" s="60"/>
      <c r="K5" s="60" t="s">
        <v>308</v>
      </c>
      <c r="L5" s="60" t="s">
        <v>295</v>
      </c>
      <c r="N5" s="60"/>
      <c r="O5" s="60" t="s">
        <v>280</v>
      </c>
      <c r="P5" s="60" t="s">
        <v>293</v>
      </c>
      <c r="Q5" s="60" t="s">
        <v>303</v>
      </c>
      <c r="R5" s="60" t="s">
        <v>277</v>
      </c>
      <c r="S5" s="60" t="s">
        <v>276</v>
      </c>
      <c r="U5" s="60"/>
      <c r="V5" s="60" t="s">
        <v>280</v>
      </c>
      <c r="W5" s="60" t="s">
        <v>293</v>
      </c>
      <c r="X5" s="60" t="s">
        <v>303</v>
      </c>
      <c r="Y5" s="60" t="s">
        <v>277</v>
      </c>
      <c r="Z5" s="60" t="s">
        <v>276</v>
      </c>
    </row>
    <row r="6" spans="1:27" x14ac:dyDescent="0.3">
      <c r="A6" s="60" t="s">
        <v>301</v>
      </c>
      <c r="B6" s="60">
        <v>1800</v>
      </c>
      <c r="C6" s="60">
        <v>1203.4391000000001</v>
      </c>
      <c r="E6" s="60" t="s">
        <v>309</v>
      </c>
      <c r="F6" s="60">
        <v>55</v>
      </c>
      <c r="G6" s="60">
        <v>15</v>
      </c>
      <c r="H6" s="60">
        <v>7</v>
      </c>
      <c r="J6" s="60" t="s">
        <v>309</v>
      </c>
      <c r="K6" s="60">
        <v>0.1</v>
      </c>
      <c r="L6" s="60">
        <v>4</v>
      </c>
      <c r="N6" s="60" t="s">
        <v>310</v>
      </c>
      <c r="O6" s="60">
        <v>40</v>
      </c>
      <c r="P6" s="60">
        <v>50</v>
      </c>
      <c r="Q6" s="60">
        <v>0</v>
      </c>
      <c r="R6" s="60">
        <v>0</v>
      </c>
      <c r="S6" s="60">
        <v>37.648228000000003</v>
      </c>
      <c r="U6" s="60" t="s">
        <v>311</v>
      </c>
      <c r="V6" s="60">
        <v>0</v>
      </c>
      <c r="W6" s="60">
        <v>0</v>
      </c>
      <c r="X6" s="60">
        <v>20</v>
      </c>
      <c r="Y6" s="60">
        <v>0</v>
      </c>
      <c r="Z6" s="60">
        <v>11.929708</v>
      </c>
    </row>
    <row r="7" spans="1:27" x14ac:dyDescent="0.3">
      <c r="E7" s="60" t="s">
        <v>312</v>
      </c>
      <c r="F7" s="60">
        <v>65</v>
      </c>
      <c r="G7" s="60">
        <v>30</v>
      </c>
      <c r="H7" s="60">
        <v>20</v>
      </c>
      <c r="J7" s="60" t="s">
        <v>312</v>
      </c>
      <c r="K7" s="60">
        <v>1</v>
      </c>
      <c r="L7" s="60">
        <v>10</v>
      </c>
    </row>
    <row r="8" spans="1:27" x14ac:dyDescent="0.3">
      <c r="E8" s="60" t="s">
        <v>313</v>
      </c>
      <c r="F8" s="60">
        <v>76.863</v>
      </c>
      <c r="G8" s="60">
        <v>9.1039999999999992</v>
      </c>
      <c r="H8" s="60">
        <v>14.032999999999999</v>
      </c>
      <c r="J8" s="60" t="s">
        <v>313</v>
      </c>
      <c r="K8" s="60">
        <v>4.0529999999999999</v>
      </c>
      <c r="L8" s="60">
        <v>8.7349999999999994</v>
      </c>
    </row>
    <row r="13" spans="1:27" x14ac:dyDescent="0.3">
      <c r="A13" s="61" t="s">
        <v>314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315</v>
      </c>
      <c r="B14" s="66"/>
      <c r="C14" s="66"/>
      <c r="D14" s="66"/>
      <c r="E14" s="66"/>
      <c r="F14" s="66"/>
      <c r="H14" s="66" t="s">
        <v>316</v>
      </c>
      <c r="I14" s="66"/>
      <c r="J14" s="66"/>
      <c r="K14" s="66"/>
      <c r="L14" s="66"/>
      <c r="M14" s="66"/>
      <c r="O14" s="66" t="s">
        <v>317</v>
      </c>
      <c r="P14" s="66"/>
      <c r="Q14" s="66"/>
      <c r="R14" s="66"/>
      <c r="S14" s="66"/>
      <c r="T14" s="66"/>
      <c r="V14" s="66" t="s">
        <v>318</v>
      </c>
      <c r="W14" s="66"/>
      <c r="X14" s="66"/>
      <c r="Y14" s="66"/>
      <c r="Z14" s="66"/>
      <c r="AA14" s="66"/>
    </row>
    <row r="15" spans="1:27" x14ac:dyDescent="0.3">
      <c r="A15" s="60"/>
      <c r="B15" s="60" t="s">
        <v>280</v>
      </c>
      <c r="C15" s="60" t="s">
        <v>293</v>
      </c>
      <c r="D15" s="60" t="s">
        <v>303</v>
      </c>
      <c r="E15" s="60" t="s">
        <v>277</v>
      </c>
      <c r="F15" s="60" t="s">
        <v>276</v>
      </c>
      <c r="H15" s="60"/>
      <c r="I15" s="60" t="s">
        <v>280</v>
      </c>
      <c r="J15" s="60" t="s">
        <v>293</v>
      </c>
      <c r="K15" s="60" t="s">
        <v>303</v>
      </c>
      <c r="L15" s="60" t="s">
        <v>277</v>
      </c>
      <c r="M15" s="60" t="s">
        <v>276</v>
      </c>
      <c r="O15" s="60"/>
      <c r="P15" s="60" t="s">
        <v>280</v>
      </c>
      <c r="Q15" s="60" t="s">
        <v>293</v>
      </c>
      <c r="R15" s="60" t="s">
        <v>303</v>
      </c>
      <c r="S15" s="60" t="s">
        <v>277</v>
      </c>
      <c r="T15" s="60" t="s">
        <v>276</v>
      </c>
      <c r="V15" s="60"/>
      <c r="W15" s="60" t="s">
        <v>280</v>
      </c>
      <c r="X15" s="60" t="s">
        <v>293</v>
      </c>
      <c r="Y15" s="60" t="s">
        <v>303</v>
      </c>
      <c r="Z15" s="60" t="s">
        <v>277</v>
      </c>
      <c r="AA15" s="60" t="s">
        <v>276</v>
      </c>
    </row>
    <row r="16" spans="1:27" x14ac:dyDescent="0.3">
      <c r="A16" s="60" t="s">
        <v>319</v>
      </c>
      <c r="B16" s="60">
        <v>430</v>
      </c>
      <c r="C16" s="60">
        <v>600</v>
      </c>
      <c r="D16" s="60">
        <v>0</v>
      </c>
      <c r="E16" s="60">
        <v>3000</v>
      </c>
      <c r="F16" s="60">
        <v>262.81774999999999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9.3188150000000007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3.6005370000000001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83.605735999999993</v>
      </c>
    </row>
    <row r="23" spans="1:62" x14ac:dyDescent="0.3">
      <c r="A23" s="61" t="s">
        <v>290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320</v>
      </c>
      <c r="B24" s="66"/>
      <c r="C24" s="66"/>
      <c r="D24" s="66"/>
      <c r="E24" s="66"/>
      <c r="F24" s="66"/>
      <c r="H24" s="66" t="s">
        <v>294</v>
      </c>
      <c r="I24" s="66"/>
      <c r="J24" s="66"/>
      <c r="K24" s="66"/>
      <c r="L24" s="66"/>
      <c r="M24" s="66"/>
      <c r="O24" s="66" t="s">
        <v>321</v>
      </c>
      <c r="P24" s="66"/>
      <c r="Q24" s="66"/>
      <c r="R24" s="66"/>
      <c r="S24" s="66"/>
      <c r="T24" s="66"/>
      <c r="V24" s="66" t="s">
        <v>291</v>
      </c>
      <c r="W24" s="66"/>
      <c r="X24" s="66"/>
      <c r="Y24" s="66"/>
      <c r="Z24" s="66"/>
      <c r="AA24" s="66"/>
      <c r="AC24" s="66" t="s">
        <v>322</v>
      </c>
      <c r="AD24" s="66"/>
      <c r="AE24" s="66"/>
      <c r="AF24" s="66"/>
      <c r="AG24" s="66"/>
      <c r="AH24" s="66"/>
      <c r="AJ24" s="66" t="s">
        <v>282</v>
      </c>
      <c r="AK24" s="66"/>
      <c r="AL24" s="66"/>
      <c r="AM24" s="66"/>
      <c r="AN24" s="66"/>
      <c r="AO24" s="66"/>
      <c r="AQ24" s="66" t="s">
        <v>278</v>
      </c>
      <c r="AR24" s="66"/>
      <c r="AS24" s="66"/>
      <c r="AT24" s="66"/>
      <c r="AU24" s="66"/>
      <c r="AV24" s="66"/>
      <c r="AX24" s="66" t="s">
        <v>283</v>
      </c>
      <c r="AY24" s="66"/>
      <c r="AZ24" s="66"/>
      <c r="BA24" s="66"/>
      <c r="BB24" s="66"/>
      <c r="BC24" s="66"/>
      <c r="BE24" s="66" t="s">
        <v>323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280</v>
      </c>
      <c r="C25" s="60" t="s">
        <v>293</v>
      </c>
      <c r="D25" s="60" t="s">
        <v>303</v>
      </c>
      <c r="E25" s="60" t="s">
        <v>277</v>
      </c>
      <c r="F25" s="60" t="s">
        <v>276</v>
      </c>
      <c r="H25" s="60"/>
      <c r="I25" s="60" t="s">
        <v>280</v>
      </c>
      <c r="J25" s="60" t="s">
        <v>293</v>
      </c>
      <c r="K25" s="60" t="s">
        <v>303</v>
      </c>
      <c r="L25" s="60" t="s">
        <v>277</v>
      </c>
      <c r="M25" s="60" t="s">
        <v>276</v>
      </c>
      <c r="O25" s="60"/>
      <c r="P25" s="60" t="s">
        <v>280</v>
      </c>
      <c r="Q25" s="60" t="s">
        <v>293</v>
      </c>
      <c r="R25" s="60" t="s">
        <v>303</v>
      </c>
      <c r="S25" s="60" t="s">
        <v>277</v>
      </c>
      <c r="T25" s="60" t="s">
        <v>276</v>
      </c>
      <c r="V25" s="60"/>
      <c r="W25" s="60" t="s">
        <v>280</v>
      </c>
      <c r="X25" s="60" t="s">
        <v>293</v>
      </c>
      <c r="Y25" s="60" t="s">
        <v>303</v>
      </c>
      <c r="Z25" s="60" t="s">
        <v>277</v>
      </c>
      <c r="AA25" s="60" t="s">
        <v>276</v>
      </c>
      <c r="AC25" s="60"/>
      <c r="AD25" s="60" t="s">
        <v>280</v>
      </c>
      <c r="AE25" s="60" t="s">
        <v>293</v>
      </c>
      <c r="AF25" s="60" t="s">
        <v>303</v>
      </c>
      <c r="AG25" s="60" t="s">
        <v>277</v>
      </c>
      <c r="AH25" s="60" t="s">
        <v>276</v>
      </c>
      <c r="AJ25" s="60"/>
      <c r="AK25" s="60" t="s">
        <v>280</v>
      </c>
      <c r="AL25" s="60" t="s">
        <v>293</v>
      </c>
      <c r="AM25" s="60" t="s">
        <v>303</v>
      </c>
      <c r="AN25" s="60" t="s">
        <v>277</v>
      </c>
      <c r="AO25" s="60" t="s">
        <v>276</v>
      </c>
      <c r="AQ25" s="60"/>
      <c r="AR25" s="60" t="s">
        <v>280</v>
      </c>
      <c r="AS25" s="60" t="s">
        <v>293</v>
      </c>
      <c r="AT25" s="60" t="s">
        <v>303</v>
      </c>
      <c r="AU25" s="60" t="s">
        <v>277</v>
      </c>
      <c r="AV25" s="60" t="s">
        <v>276</v>
      </c>
      <c r="AX25" s="60"/>
      <c r="AY25" s="60" t="s">
        <v>280</v>
      </c>
      <c r="AZ25" s="60" t="s">
        <v>293</v>
      </c>
      <c r="BA25" s="60" t="s">
        <v>303</v>
      </c>
      <c r="BB25" s="60" t="s">
        <v>277</v>
      </c>
      <c r="BC25" s="60" t="s">
        <v>276</v>
      </c>
      <c r="BE25" s="60"/>
      <c r="BF25" s="60" t="s">
        <v>280</v>
      </c>
      <c r="BG25" s="60" t="s">
        <v>293</v>
      </c>
      <c r="BH25" s="60" t="s">
        <v>303</v>
      </c>
      <c r="BI25" s="60" t="s">
        <v>277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107.181206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0.96498256999999998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0.95899350000000005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7.6676855000000002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0.93368359999999995</v>
      </c>
      <c r="AJ26" s="60" t="s">
        <v>324</v>
      </c>
      <c r="AK26" s="60">
        <v>320</v>
      </c>
      <c r="AL26" s="60">
        <v>400</v>
      </c>
      <c r="AM26" s="60">
        <v>0</v>
      </c>
      <c r="AN26" s="60">
        <v>1000</v>
      </c>
      <c r="AO26" s="60">
        <v>283.23880000000003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3.6836604999999998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2.0918871999999999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3.9763649999999999</v>
      </c>
    </row>
    <row r="33" spans="1:68" x14ac:dyDescent="0.3">
      <c r="A33" s="61" t="s">
        <v>292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296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325</v>
      </c>
      <c r="W34" s="66"/>
      <c r="X34" s="66"/>
      <c r="Y34" s="66"/>
      <c r="Z34" s="66"/>
      <c r="AA34" s="66"/>
      <c r="AC34" s="66" t="s">
        <v>326</v>
      </c>
      <c r="AD34" s="66"/>
      <c r="AE34" s="66"/>
      <c r="AF34" s="66"/>
      <c r="AG34" s="66"/>
      <c r="AH34" s="66"/>
      <c r="AJ34" s="66" t="s">
        <v>327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280</v>
      </c>
      <c r="C35" s="60" t="s">
        <v>293</v>
      </c>
      <c r="D35" s="60" t="s">
        <v>303</v>
      </c>
      <c r="E35" s="60" t="s">
        <v>277</v>
      </c>
      <c r="F35" s="60" t="s">
        <v>276</v>
      </c>
      <c r="H35" s="60"/>
      <c r="I35" s="60" t="s">
        <v>280</v>
      </c>
      <c r="J35" s="60" t="s">
        <v>293</v>
      </c>
      <c r="K35" s="60" t="s">
        <v>303</v>
      </c>
      <c r="L35" s="60" t="s">
        <v>277</v>
      </c>
      <c r="M35" s="60" t="s">
        <v>276</v>
      </c>
      <c r="O35" s="60"/>
      <c r="P35" s="60" t="s">
        <v>280</v>
      </c>
      <c r="Q35" s="60" t="s">
        <v>293</v>
      </c>
      <c r="R35" s="60" t="s">
        <v>303</v>
      </c>
      <c r="S35" s="60" t="s">
        <v>277</v>
      </c>
      <c r="T35" s="60" t="s">
        <v>276</v>
      </c>
      <c r="V35" s="60"/>
      <c r="W35" s="60" t="s">
        <v>280</v>
      </c>
      <c r="X35" s="60" t="s">
        <v>293</v>
      </c>
      <c r="Y35" s="60" t="s">
        <v>303</v>
      </c>
      <c r="Z35" s="60" t="s">
        <v>277</v>
      </c>
      <c r="AA35" s="60" t="s">
        <v>276</v>
      </c>
      <c r="AC35" s="60"/>
      <c r="AD35" s="60" t="s">
        <v>280</v>
      </c>
      <c r="AE35" s="60" t="s">
        <v>293</v>
      </c>
      <c r="AF35" s="60" t="s">
        <v>303</v>
      </c>
      <c r="AG35" s="60" t="s">
        <v>277</v>
      </c>
      <c r="AH35" s="60" t="s">
        <v>276</v>
      </c>
      <c r="AJ35" s="60"/>
      <c r="AK35" s="60" t="s">
        <v>280</v>
      </c>
      <c r="AL35" s="60" t="s">
        <v>293</v>
      </c>
      <c r="AM35" s="60" t="s">
        <v>303</v>
      </c>
      <c r="AN35" s="60" t="s">
        <v>277</v>
      </c>
      <c r="AO35" s="60" t="s">
        <v>276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424.41986000000003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756.54930000000002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2221.2483000000002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1749.9019000000001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287.46505999999999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52.576053999999999</v>
      </c>
    </row>
    <row r="43" spans="1:68" x14ac:dyDescent="0.3">
      <c r="A43" s="61" t="s">
        <v>328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329</v>
      </c>
      <c r="B44" s="66"/>
      <c r="C44" s="66"/>
      <c r="D44" s="66"/>
      <c r="E44" s="66"/>
      <c r="F44" s="66"/>
      <c r="H44" s="66" t="s">
        <v>284</v>
      </c>
      <c r="I44" s="66"/>
      <c r="J44" s="66"/>
      <c r="K44" s="66"/>
      <c r="L44" s="66"/>
      <c r="M44" s="66"/>
      <c r="O44" s="66" t="s">
        <v>285</v>
      </c>
      <c r="P44" s="66"/>
      <c r="Q44" s="66"/>
      <c r="R44" s="66"/>
      <c r="S44" s="66"/>
      <c r="T44" s="66"/>
      <c r="V44" s="66" t="s">
        <v>330</v>
      </c>
      <c r="W44" s="66"/>
      <c r="X44" s="66"/>
      <c r="Y44" s="66"/>
      <c r="Z44" s="66"/>
      <c r="AA44" s="66"/>
      <c r="AC44" s="66" t="s">
        <v>286</v>
      </c>
      <c r="AD44" s="66"/>
      <c r="AE44" s="66"/>
      <c r="AF44" s="66"/>
      <c r="AG44" s="66"/>
      <c r="AH44" s="66"/>
      <c r="AJ44" s="66" t="s">
        <v>297</v>
      </c>
      <c r="AK44" s="66"/>
      <c r="AL44" s="66"/>
      <c r="AM44" s="66"/>
      <c r="AN44" s="66"/>
      <c r="AO44" s="66"/>
      <c r="AQ44" s="66" t="s">
        <v>287</v>
      </c>
      <c r="AR44" s="66"/>
      <c r="AS44" s="66"/>
      <c r="AT44" s="66"/>
      <c r="AU44" s="66"/>
      <c r="AV44" s="66"/>
      <c r="AX44" s="66" t="s">
        <v>298</v>
      </c>
      <c r="AY44" s="66"/>
      <c r="AZ44" s="66"/>
      <c r="BA44" s="66"/>
      <c r="BB44" s="66"/>
      <c r="BC44" s="66"/>
      <c r="BE44" s="66" t="s">
        <v>331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280</v>
      </c>
      <c r="C45" s="60" t="s">
        <v>293</v>
      </c>
      <c r="D45" s="60" t="s">
        <v>303</v>
      </c>
      <c r="E45" s="60" t="s">
        <v>277</v>
      </c>
      <c r="F45" s="60" t="s">
        <v>276</v>
      </c>
      <c r="H45" s="60"/>
      <c r="I45" s="60" t="s">
        <v>280</v>
      </c>
      <c r="J45" s="60" t="s">
        <v>293</v>
      </c>
      <c r="K45" s="60" t="s">
        <v>303</v>
      </c>
      <c r="L45" s="60" t="s">
        <v>277</v>
      </c>
      <c r="M45" s="60" t="s">
        <v>276</v>
      </c>
      <c r="O45" s="60"/>
      <c r="P45" s="60" t="s">
        <v>280</v>
      </c>
      <c r="Q45" s="60" t="s">
        <v>293</v>
      </c>
      <c r="R45" s="60" t="s">
        <v>303</v>
      </c>
      <c r="S45" s="60" t="s">
        <v>277</v>
      </c>
      <c r="T45" s="60" t="s">
        <v>276</v>
      </c>
      <c r="V45" s="60"/>
      <c r="W45" s="60" t="s">
        <v>280</v>
      </c>
      <c r="X45" s="60" t="s">
        <v>293</v>
      </c>
      <c r="Y45" s="60" t="s">
        <v>303</v>
      </c>
      <c r="Z45" s="60" t="s">
        <v>277</v>
      </c>
      <c r="AA45" s="60" t="s">
        <v>276</v>
      </c>
      <c r="AC45" s="60"/>
      <c r="AD45" s="60" t="s">
        <v>280</v>
      </c>
      <c r="AE45" s="60" t="s">
        <v>293</v>
      </c>
      <c r="AF45" s="60" t="s">
        <v>303</v>
      </c>
      <c r="AG45" s="60" t="s">
        <v>277</v>
      </c>
      <c r="AH45" s="60" t="s">
        <v>276</v>
      </c>
      <c r="AJ45" s="60"/>
      <c r="AK45" s="60" t="s">
        <v>280</v>
      </c>
      <c r="AL45" s="60" t="s">
        <v>293</v>
      </c>
      <c r="AM45" s="60" t="s">
        <v>303</v>
      </c>
      <c r="AN45" s="60" t="s">
        <v>277</v>
      </c>
      <c r="AO45" s="60" t="s">
        <v>276</v>
      </c>
      <c r="AQ45" s="60"/>
      <c r="AR45" s="60" t="s">
        <v>280</v>
      </c>
      <c r="AS45" s="60" t="s">
        <v>293</v>
      </c>
      <c r="AT45" s="60" t="s">
        <v>303</v>
      </c>
      <c r="AU45" s="60" t="s">
        <v>277</v>
      </c>
      <c r="AV45" s="60" t="s">
        <v>276</v>
      </c>
      <c r="AX45" s="60"/>
      <c r="AY45" s="60" t="s">
        <v>280</v>
      </c>
      <c r="AZ45" s="60" t="s">
        <v>293</v>
      </c>
      <c r="BA45" s="60" t="s">
        <v>303</v>
      </c>
      <c r="BB45" s="60" t="s">
        <v>277</v>
      </c>
      <c r="BC45" s="60" t="s">
        <v>276</v>
      </c>
      <c r="BE45" s="60"/>
      <c r="BF45" s="60" t="s">
        <v>280</v>
      </c>
      <c r="BG45" s="60" t="s">
        <v>293</v>
      </c>
      <c r="BH45" s="60" t="s">
        <v>303</v>
      </c>
      <c r="BI45" s="60" t="s">
        <v>277</v>
      </c>
      <c r="BJ45" s="60" t="s">
        <v>276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6.7431345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5.9456024000000003</v>
      </c>
      <c r="O46" s="60" t="s">
        <v>288</v>
      </c>
      <c r="P46" s="60">
        <v>600</v>
      </c>
      <c r="Q46" s="60">
        <v>800</v>
      </c>
      <c r="R46" s="60">
        <v>0</v>
      </c>
      <c r="S46" s="60">
        <v>10000</v>
      </c>
      <c r="T46" s="60">
        <v>748.57429999999999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9.499929E-2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1.8993347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134.61008000000001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55.169907000000002</v>
      </c>
      <c r="AX46" s="60" t="s">
        <v>299</v>
      </c>
      <c r="AY46" s="60"/>
      <c r="AZ46" s="60"/>
      <c r="BA46" s="60"/>
      <c r="BB46" s="60"/>
      <c r="BC46" s="60"/>
      <c r="BE46" s="60" t="s">
        <v>289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6" sqref="F26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334</v>
      </c>
      <c r="B2" s="55" t="s">
        <v>335</v>
      </c>
      <c r="C2" s="55" t="s">
        <v>336</v>
      </c>
      <c r="D2" s="55">
        <v>61</v>
      </c>
      <c r="E2" s="55">
        <v>1203.4391000000001</v>
      </c>
      <c r="F2" s="55">
        <v>206.20586</v>
      </c>
      <c r="G2" s="55">
        <v>24.423344</v>
      </c>
      <c r="H2" s="55">
        <v>8.4161129999999993</v>
      </c>
      <c r="I2" s="55">
        <v>16.00723</v>
      </c>
      <c r="J2" s="55">
        <v>37.648228000000003</v>
      </c>
      <c r="K2" s="55">
        <v>17.901608</v>
      </c>
      <c r="L2" s="55">
        <v>19.74662</v>
      </c>
      <c r="M2" s="55">
        <v>11.929708</v>
      </c>
      <c r="N2" s="55">
        <v>2.0950730000000002</v>
      </c>
      <c r="O2" s="55">
        <v>6.2543389999999999</v>
      </c>
      <c r="P2" s="55">
        <v>671.34875</v>
      </c>
      <c r="Q2" s="55">
        <v>11.403320000000001</v>
      </c>
      <c r="R2" s="55">
        <v>262.81774999999999</v>
      </c>
      <c r="S2" s="55">
        <v>120.94766</v>
      </c>
      <c r="T2" s="55">
        <v>1702.4413</v>
      </c>
      <c r="U2" s="55">
        <v>3.6005370000000001</v>
      </c>
      <c r="V2" s="55">
        <v>9.3188150000000007</v>
      </c>
      <c r="W2" s="55">
        <v>83.605735999999993</v>
      </c>
      <c r="X2" s="55">
        <v>107.181206</v>
      </c>
      <c r="Y2" s="55">
        <v>0.96498256999999998</v>
      </c>
      <c r="Z2" s="55">
        <v>0.95899350000000005</v>
      </c>
      <c r="AA2" s="55">
        <v>7.6676855000000002</v>
      </c>
      <c r="AB2" s="55">
        <v>0.93368359999999995</v>
      </c>
      <c r="AC2" s="55">
        <v>283.23880000000003</v>
      </c>
      <c r="AD2" s="55">
        <v>3.6836604999999998</v>
      </c>
      <c r="AE2" s="55">
        <v>2.0918871999999999</v>
      </c>
      <c r="AF2" s="55">
        <v>3.9763649999999999</v>
      </c>
      <c r="AG2" s="55">
        <v>424.41986000000003</v>
      </c>
      <c r="AH2" s="55">
        <v>111.12929</v>
      </c>
      <c r="AI2" s="55">
        <v>313.29056000000003</v>
      </c>
      <c r="AJ2" s="55">
        <v>756.54930000000002</v>
      </c>
      <c r="AK2" s="55">
        <v>2221.2483000000002</v>
      </c>
      <c r="AL2" s="55">
        <v>287.46505999999999</v>
      </c>
      <c r="AM2" s="55">
        <v>1749.9019000000001</v>
      </c>
      <c r="AN2" s="55">
        <v>52.576053999999999</v>
      </c>
      <c r="AO2" s="55">
        <v>6.7431345</v>
      </c>
      <c r="AP2" s="55">
        <v>5.1103725000000004</v>
      </c>
      <c r="AQ2" s="55">
        <v>1.632762</v>
      </c>
      <c r="AR2" s="55">
        <v>5.9456024000000003</v>
      </c>
      <c r="AS2" s="55">
        <v>748.57429999999999</v>
      </c>
      <c r="AT2" s="55">
        <v>9.499929E-2</v>
      </c>
      <c r="AU2" s="55">
        <v>1.8993347</v>
      </c>
      <c r="AV2" s="55">
        <v>134.61008000000001</v>
      </c>
      <c r="AW2" s="55">
        <v>55.169907000000002</v>
      </c>
      <c r="AX2" s="55">
        <v>3.4610439999999999E-2</v>
      </c>
      <c r="AY2" s="55">
        <v>0.37337172000000002</v>
      </c>
      <c r="AZ2" s="55">
        <v>188.27966000000001</v>
      </c>
      <c r="BA2" s="55">
        <v>25.814499000000001</v>
      </c>
      <c r="BB2" s="55">
        <v>10.744705</v>
      </c>
      <c r="BC2" s="55">
        <v>9.0320215000000008</v>
      </c>
      <c r="BD2" s="55">
        <v>6.0246779999999998</v>
      </c>
      <c r="BE2" s="55">
        <v>0.42839885</v>
      </c>
      <c r="BF2" s="55">
        <v>1.3512442</v>
      </c>
      <c r="BG2" s="55">
        <v>1.3877448000000001E-2</v>
      </c>
      <c r="BH2" s="55">
        <v>6.8190180000000003E-2</v>
      </c>
      <c r="BI2" s="55">
        <v>5.2270601999999999E-2</v>
      </c>
      <c r="BJ2" s="55">
        <v>0.16645694</v>
      </c>
      <c r="BK2" s="55">
        <v>1.067496E-3</v>
      </c>
      <c r="BL2" s="55">
        <v>0.41029880000000002</v>
      </c>
      <c r="BM2" s="55">
        <v>2.1934643</v>
      </c>
      <c r="BN2" s="55">
        <v>0.41313830000000001</v>
      </c>
      <c r="BO2" s="55">
        <v>26.767035</v>
      </c>
      <c r="BP2" s="55">
        <v>4.3882430000000001</v>
      </c>
      <c r="BQ2" s="55">
        <v>9.6651589999999992</v>
      </c>
      <c r="BR2" s="55">
        <v>37.983128000000001</v>
      </c>
      <c r="BS2" s="55">
        <v>10.94638</v>
      </c>
      <c r="BT2" s="55">
        <v>4.3123820000000004</v>
      </c>
      <c r="BU2" s="55">
        <v>4.910366E-2</v>
      </c>
      <c r="BV2" s="55">
        <v>1.5650958E-2</v>
      </c>
      <c r="BW2" s="55">
        <v>0.33886709999999998</v>
      </c>
      <c r="BX2" s="55">
        <v>0.55244254999999998</v>
      </c>
      <c r="BY2" s="55">
        <v>0.11434183000000001</v>
      </c>
      <c r="BZ2" s="55">
        <v>4.947428E-4</v>
      </c>
      <c r="CA2" s="55">
        <v>0.59358569999999999</v>
      </c>
      <c r="CB2" s="55">
        <v>8.8349710000000005E-3</v>
      </c>
      <c r="CC2" s="55">
        <v>2.5671406000000001E-2</v>
      </c>
      <c r="CD2" s="55">
        <v>0.49240509999999998</v>
      </c>
      <c r="CE2" s="55">
        <v>6.5118969999999998E-2</v>
      </c>
      <c r="CF2" s="55">
        <v>0.15287258000000001</v>
      </c>
      <c r="CG2" s="55">
        <v>0</v>
      </c>
      <c r="CH2" s="55">
        <v>1.1991506000000001E-2</v>
      </c>
      <c r="CI2" s="55">
        <v>0</v>
      </c>
      <c r="CJ2" s="55">
        <v>1.0699955000000001</v>
      </c>
      <c r="CK2" s="55">
        <v>1.7304756000000001E-2</v>
      </c>
      <c r="CL2" s="55">
        <v>0.59756140000000002</v>
      </c>
      <c r="CM2" s="55">
        <v>1.8073701</v>
      </c>
      <c r="CN2" s="55">
        <v>1434.1514</v>
      </c>
      <c r="CO2" s="55">
        <v>2502.3879999999999</v>
      </c>
      <c r="CP2" s="55">
        <v>1127.9916000000001</v>
      </c>
      <c r="CQ2" s="55">
        <v>541.68604000000005</v>
      </c>
      <c r="CR2" s="55">
        <v>197.19843</v>
      </c>
      <c r="CS2" s="55">
        <v>446.36165999999997</v>
      </c>
      <c r="CT2" s="55">
        <v>1355.3317</v>
      </c>
      <c r="CU2" s="55">
        <v>821.61815999999999</v>
      </c>
      <c r="CV2" s="55">
        <v>1459.6658</v>
      </c>
      <c r="CW2" s="55">
        <v>829.5761</v>
      </c>
      <c r="CX2" s="55">
        <v>245.84673000000001</v>
      </c>
      <c r="CY2" s="55">
        <v>1931.2533000000001</v>
      </c>
      <c r="CZ2" s="55">
        <v>963.5095</v>
      </c>
      <c r="DA2" s="55">
        <v>1738.6693</v>
      </c>
      <c r="DB2" s="55">
        <v>1899.9077</v>
      </c>
      <c r="DC2" s="55">
        <v>2373.6350000000002</v>
      </c>
      <c r="DD2" s="55">
        <v>4015.4155000000001</v>
      </c>
      <c r="DE2" s="55">
        <v>580.60270000000003</v>
      </c>
      <c r="DF2" s="55">
        <v>2607.7453999999998</v>
      </c>
      <c r="DG2" s="55">
        <v>931.88279999999997</v>
      </c>
      <c r="DH2" s="55">
        <v>24.734703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25.814499000000001</v>
      </c>
      <c r="B6">
        <f>BB2</f>
        <v>10.744705</v>
      </c>
      <c r="C6">
        <f>BC2</f>
        <v>9.0320215000000008</v>
      </c>
      <c r="D6">
        <f>BD2</f>
        <v>6.0246779999999998</v>
      </c>
    </row>
    <row r="7" spans="1:113" x14ac:dyDescent="0.3">
      <c r="B7">
        <f>ROUND(B6/MAX($B$6,$C$6,$D$6),1)</f>
        <v>1</v>
      </c>
      <c r="C7">
        <f>ROUND(C6/MAX($B$6,$C$6,$D$6),1)</f>
        <v>0.8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D10" sqref="D10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21881</v>
      </c>
      <c r="C2" s="51">
        <f ca="1">YEAR(TODAY())-YEAR(B2)+IF(TODAY()&gt;=DATE(YEAR(TODAY()),MONTH(B2),DAY(B2)),0,-1)</f>
        <v>61</v>
      </c>
      <c r="E2" s="47">
        <v>154.6</v>
      </c>
      <c r="F2" s="48" t="s">
        <v>275</v>
      </c>
      <c r="G2" s="47">
        <v>64</v>
      </c>
      <c r="H2" s="46" t="s">
        <v>40</v>
      </c>
      <c r="I2" s="67">
        <f>ROUND(G3/E3^2,1)</f>
        <v>26.8</v>
      </c>
    </row>
    <row r="3" spans="1:9" x14ac:dyDescent="0.3">
      <c r="E3" s="46">
        <f>E2/100</f>
        <v>1.546</v>
      </c>
      <c r="F3" s="46" t="s">
        <v>39</v>
      </c>
      <c r="G3" s="46">
        <f>G2</f>
        <v>64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44333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V28" sqref="V28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권행섭, ID : H1900718)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13일 14:16:35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8" sqref="Y18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44333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61</v>
      </c>
      <c r="G12" s="89"/>
      <c r="H12" s="89"/>
      <c r="I12" s="89"/>
      <c r="K12" s="118">
        <f>'개인정보 및 신체계측 입력'!E2</f>
        <v>154.6</v>
      </c>
      <c r="L12" s="119"/>
      <c r="M12" s="112">
        <f>'개인정보 및 신체계측 입력'!G2</f>
        <v>64</v>
      </c>
      <c r="N12" s="113"/>
      <c r="O12" s="108" t="s">
        <v>270</v>
      </c>
      <c r="P12" s="102"/>
      <c r="Q12" s="85">
        <f>'개인정보 및 신체계측 입력'!I2</f>
        <v>26.8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권행섭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76.863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9.1039999999999992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14.032999999999999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1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0.8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0.6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8.6999999999999993</v>
      </c>
      <c r="L72" s="34" t="s">
        <v>52</v>
      </c>
      <c r="M72" s="34">
        <f>ROUND('DRIs DATA'!K8,1)</f>
        <v>4.0999999999999996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35.04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77.66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107.18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62.25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53.05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148.08000000000001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67.430000000000007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2021-08-13T05:50:30Z</dcterms:modified>
</cp:coreProperties>
</file>