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<sst xmlns="http://schemas.openxmlformats.org/spreadsheetml/2006/main" count="692" uniqueCount="337">
  <si>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</si>
  <si>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</si>
  <si>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</si>
  <si>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</si>
  <si>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</si>
  <si>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</si>
  <si>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</si>
  <si>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</si>
  <si>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</si>
  <si>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</si>
  <si>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</si>
  <si>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</si>
  <si>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</si>
  <si>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</si>
  <si>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</si>
  <si>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</si>
  <si>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</si>
  <si>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</si>
  <si>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</si>
  <si>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</si>
  <si>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</si>
  <si>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</si>
  <si>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</si>
  <si>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</si>
  <si>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</si>
  <si>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</si>
  <si>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</si>
  <si>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</si>
  <si>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</si>
  <si>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</si>
  <si>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</si>
  <si>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</si>
  <si>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</si>
  <si>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</si>
  <si>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</si>
  <si>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</si>
  <si>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</si>
  <si>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</si>
  <si>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</si>
  <si>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</si>
  <si>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</si>
  <si>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</si>
  <si>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</si>
  <si>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</si>
  <si>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</si>
  <si>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</si>
  <si>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</si>
  <si>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</si>
  <si>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</si>
  <si>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</si>
  <si>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</si>
  <si>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</si>
  <si>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</si>
  <si>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</si>
  <si>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</si>
  <si>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</si>
  <si>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</si>
  <si>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</si>
  <si>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</si>
  <si>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</si>
  <si>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</si>
  <si>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</si>
  <si>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</si>
  <si>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</si>
  <si>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</si>
  <si>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</si>
  <si>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</si>
  <si>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</si>
  <si>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</si>
  <si>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</si>
  <si>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</si>
  <si>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</si>
  <si>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</si>
  <si>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</si>
  <si>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</si>
  <si>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</si>
  <si>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</si>
  <si>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</si>
  <si>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</si>
  <si>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</si>
  <si>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</si>
  <si>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</si>
  <si>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</si>
  <si>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</si>
  <si>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</si>
  <si>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</si>
  <si>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</si>
  <si>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</si>
  <si>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</si>
  <si>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</si>
  <si>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</si>
  <si>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</si>
  <si>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</si>
  <si>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</si>
  <si>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</si>
  <si>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</si>
  <si>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</si>
  <si>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</si>
  <si>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</si>
  <si>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</si>
  <si>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</si>
  <si>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</si>
  <si>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</si>
  <si>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</si>
  <si>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</si>
  <si>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</si>
  <si>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</si>
  <si>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</si>
  <si>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</si>
  <si>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</si>
  <si>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</si>
  <si>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</si>
  <si>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</si>
  <si>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</si>
  <si>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</si>
  <si>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</si>
  <si>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</si>
  <si>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</si>
  <si>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</si>
  <si>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</si>
  <si>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</si>
  <si>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</si>
  <si>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</si>
  <si>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</si>
  <si>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</si>
  <si>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</si>
  <si>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</si>
  <si>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</si>
  <si>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</si>
  <si>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</si>
  <si>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</si>
  <si>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</si>
  <si>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</si>
  <si>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</si>
  <si>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</si>
  <si>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</si>
  <si>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</si>
  <si>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</si>
  <si>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</si>
  <si>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</si>
  <si>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</si>
  <si>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</si>
  <si>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</si>
  <si>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</si>
  <si>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</si>
  <si>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</si>
  <si>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</si>
  <si>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</si>
  <si>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</si>
  <si>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</si>
  <si>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</si>
  <si>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</si>
  <si>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</si>
  <si>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</si>
  <si>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</si>
  <si>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</si>
  <si>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</si>
  <si>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</si>
  <si>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</si>
  <si>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</si>
  <si>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</si>
  <si>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</si>
  <si>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</si>
  <si>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</si>
  <si>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</si>
  <si>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</si>
  <si>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</si>
  <si>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</si>
  <si>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</si>
  <si>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</si>
  <si>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</si>
  <si>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</si>
  <si>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</si>
  <si>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</si>
  <si>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</si>
  <si>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</si>
  <si>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</si>
  <si>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</si>
  <si>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</si>
  <si>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</si>
  <si>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</si>
  <si>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</si>
  <si>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</si>
  <si>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</si>
  <si>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</si>
  <si>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</si>
  <si>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</si>
  <si>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</si>
  <si>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</si>
  <si>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</si>
  <si>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</si>
  <si>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</si>
  <si>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</si>
  <si>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</si>
  <si>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</si>
  <si>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</si>
  <si>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</si>
  <si>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</si>
  <si>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</si>
  <si>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</si>
  <si>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</si>
  <si>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</si>
  <si>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</si>
  <si>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</si>
  <si>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</si>
  <si>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</si>
  <si>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</si>
  <si>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</si>
  <si>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</si>
  <si>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</si>
  <si>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</si>
  <si>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</si>
  <si>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</si>
  <si>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</si>
  <si>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</si>
  <si>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</si>
  <si>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</si>
  <si>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</si>
  <si>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</si>
  <si>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</si>
  <si>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</si>
  <si>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</si>
  <si>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</si>
  <si>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</si>
  <si>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</si>
  <si>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</si>
  <si>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</si>
  <si>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</si>
  <si>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</si>
  <si>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</si>
  <si>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</si>
  <si>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</si>
  <si>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</si>
  <si>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</si>
  <si>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</si>
  <si>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</si>
  <si>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</si>
  <si>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</si>
  <si>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</si>
  <si>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</si>
  <si>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</si>
  <si>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</si>
  <si>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</si>
  <si>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</si>
  <si>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</si>
  <si>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</si>
  <si>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</si>
  <si>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</si>
  <si>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</si>
  <si>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</si>
  <si>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</si>
  <si>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</si>
  <si>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</si>
  <si>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</si>
  <si>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</si>
  <si>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</si>
  <si>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</si>
  <si>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</si>
  <si>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</si>
  <si>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</si>
  <si>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</si>
  <si>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</si>
  <si>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</si>
  <si>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</si>
  <si>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</si>
  <si>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</si>
  <si>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</si>
  <si>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</si>
  <si>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</si>
  <si>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</si>
  <si>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</si>
  <si>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</si>
  <si>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</si>
  <si>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</si>
  <si>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</si>
  <si>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</si>
  <si>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</si>
  <si>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상한섭취량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</si>
  <si>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</si>
  <si>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</si>
  <si>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</si>
  <si>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지방</t>
    <phoneticPr fontId="1" type="noConversion"/>
  </si>
  <si>
    <t>엽산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</si>
  <si>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</si>
  <si>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</si>
  <si>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</si>
  <si>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</si>
  <si>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</si>
  <si>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</si>
  <si>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</si>
  <si>
    <t>수용성 비타민</t>
    <phoneticPr fontId="1" type="noConversion"/>
  </si>
  <si>
    <t>니아신</t>
    <phoneticPr fontId="1" type="noConversion"/>
  </si>
  <si>
    <t>다량 무기질</t>
    <phoneticPr fontId="1" type="noConversion"/>
  </si>
  <si>
    <t>권장섭취량</t>
    <phoneticPr fontId="1" type="noConversion"/>
  </si>
  <si>
    <t>티아민</t>
    <phoneticPr fontId="1" type="noConversion"/>
  </si>
  <si>
    <t>n-6불포화</t>
    <phoneticPr fontId="1" type="noConversion"/>
  </si>
  <si>
    <t>인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</si>
  <si>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</si>
  <si>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</si>
  <si>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</si>
  <si>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</si>
  <si>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</si>
  <si>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</si>
  <si>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</si>
  <si>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</si>
  <si>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</si>
  <si>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</si>
  <si>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</si>
  <si>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</si>
  <si>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</si>
  <si>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</si>
  <si>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</si>
  <si>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</si>
  <si>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</si>
  <si>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</si>
  <si>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</si>
  <si>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</si>
  <si>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</si>
  <si>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</si>
  <si>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</si>
  <si>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</si>
  <si>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</si>
  <si>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</si>
  <si>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</si>
  <si>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</si>
  <si>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</si>
  <si>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</si>
  <si>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</si>
  <si>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</si>
  <si>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</si>
  <si>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</si>
  <si>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크롬</t>
    <phoneticPr fontId="1" type="noConversion"/>
  </si>
  <si>
    <t>(설문지 : FFQ 95문항 설문지, 사용자 : 김종만, ID : H1900719)</t>
  </si>
  <si>
    <t>2021년 08월 13일 14:18:19</t>
  </si>
  <si>
    <t>H1900719</t>
  </si>
  <si>
    <t>김종만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</si>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</sst>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39.89873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88528"/>
        <c:axId val="558982648"/>
      </c:barChart>
      <c:catAx>
        <c:axId val="55898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2648"/>
        <c:crosses val="autoZero"/>
        <c:auto val="1"/>
        <c:lblAlgn val="ctr"/>
        <c:lblOffset val="100"/>
        <c:noMultiLvlLbl val="0"/>
      </c:catAx>
      <c:valAx>
        <c:axId val="55898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8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1.9566486999999999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59912"/>
        <c:axId val="558962264"/>
      </c:barChart>
      <c:catAx>
        <c:axId val="55895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2264"/>
        <c:crosses val="autoZero"/>
        <c:auto val="1"/>
        <c:lblAlgn val="ctr"/>
        <c:lblOffset val="100"/>
        <c:noMultiLvlLbl val="0"/>
      </c:catAx>
      <c:valAx>
        <c:axId val="55896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5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2.5040271000000001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1480"/>
        <c:axId val="558962656"/>
      </c:barChart>
      <c:catAx>
        <c:axId val="55896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2656"/>
        <c:crosses val="autoZero"/>
        <c:auto val="1"/>
        <c:lblAlgn val="ctr"/>
        <c:lblOffset val="100"/>
        <c:noMultiLvlLbl val="0"/>
      </c:catAx>
      <c:valAx>
        <c:axId val="55896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778.53954999999996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4616"/>
        <c:axId val="558965400"/>
      </c:barChart>
      <c:catAx>
        <c:axId val="55896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5400"/>
        <c:crosses val="autoZero"/>
        <c:auto val="1"/>
        <c:lblAlgn val="ctr"/>
        <c:lblOffset val="100"/>
        <c:noMultiLvlLbl val="0"/>
      </c:catAx>
      <c:valAx>
        <c:axId val="55896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1997.0648000000001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8928"/>
        <c:axId val="558959128"/>
      </c:barChart>
      <c:catAx>
        <c:axId val="55896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59128"/>
        <c:crosses val="autoZero"/>
        <c:auto val="1"/>
        <c:lblAlgn val="ctr"/>
        <c:lblOffset val="100"/>
        <c:noMultiLvlLbl val="0"/>
      </c:catAx>
      <c:valAx>
        <c:axId val="5589591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241.07451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80296"/>
        <c:axId val="558972848"/>
      </c:barChart>
      <c:catAx>
        <c:axId val="5589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72848"/>
        <c:crosses val="autoZero"/>
        <c:auto val="1"/>
        <c:lblAlgn val="ctr"/>
        <c:lblOffset val="100"/>
        <c:noMultiLvlLbl val="0"/>
      </c:catAx>
      <c:valAx>
        <c:axId val="55897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65.364943999999994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6768"/>
        <c:axId val="558980688"/>
      </c:barChart>
      <c:catAx>
        <c:axId val="55897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0688"/>
        <c:crosses val="autoZero"/>
        <c:auto val="1"/>
        <c:lblAlgn val="ctr"/>
        <c:lblOffset val="100"/>
        <c:noMultiLvlLbl val="0"/>
      </c:catAx>
      <c:valAx>
        <c:axId val="55898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6.0253325000000002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3632"/>
        <c:axId val="558981080"/>
      </c:barChart>
      <c:catAx>
        <c:axId val="55897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1080"/>
        <c:crosses val="autoZero"/>
        <c:auto val="1"/>
        <c:lblAlgn val="ctr"/>
        <c:lblOffset val="100"/>
        <c:noMultiLvlLbl val="0"/>
      </c:catAx>
      <c:valAx>
        <c:axId val="558981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339.29079999999999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7944"/>
        <c:axId val="558973240"/>
      </c:barChart>
      <c:catAx>
        <c:axId val="55897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73240"/>
        <c:crosses val="autoZero"/>
        <c:auto val="1"/>
        <c:lblAlgn val="ctr"/>
        <c:lblOffset val="100"/>
        <c:noMultiLvlLbl val="0"/>
      </c:catAx>
      <c:valAx>
        <c:axId val="558973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1.27727715E-2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4808"/>
        <c:axId val="558977552"/>
      </c:barChart>
      <c:catAx>
        <c:axId val="55897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77552"/>
        <c:crosses val="autoZero"/>
        <c:auto val="1"/>
        <c:lblAlgn val="ctr"/>
        <c:lblOffset val="100"/>
        <c:noMultiLvlLbl val="0"/>
      </c:catAx>
      <c:valAx>
        <c:axId val="55897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1.6473427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78336"/>
        <c:axId val="558970496"/>
      </c:barChart>
      <c:catAx>
        <c:axId val="55897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70496"/>
        <c:crosses val="autoZero"/>
        <c:auto val="1"/>
        <c:lblAlgn val="ctr"/>
        <c:lblOffset val="100"/>
        <c:noMultiLvlLbl val="0"/>
      </c:catAx>
      <c:valAx>
        <c:axId val="55897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11.619448999999999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86960"/>
        <c:axId val="558986176"/>
      </c:barChart>
      <c:catAx>
        <c:axId val="55898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6176"/>
        <c:crosses val="autoZero"/>
        <c:auto val="1"/>
        <c:lblAlgn val="ctr"/>
        <c:lblOffset val="100"/>
        <c:noMultiLvlLbl val="0"/>
      </c:catAx>
      <c:valAx>
        <c:axId val="55898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8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114.13231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3896"/>
        <c:axId val="571518016"/>
      </c:barChart>
      <c:catAx>
        <c:axId val="57152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18016"/>
        <c:crosses val="autoZero"/>
        <c:auto val="1"/>
        <c:lblAlgn val="ctr"/>
        <c:lblOffset val="100"/>
        <c:noMultiLvlLbl val="0"/>
      </c:catAx>
      <c:valAx>
        <c:axId val="57151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52.264766999999999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6640"/>
        <c:axId val="571522720"/>
      </c:barChart>
      <c:catAx>
        <c:axId val="57152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2720"/>
        <c:crosses val="autoZero"/>
        <c:auto val="1"/>
        <c:lblAlgn val="ctr"/>
        <c:lblOffset val="100"/>
        <c:noMultiLvlLbl val="0"/>
      </c:catAx>
      <c:valAx>
        <c:axId val="57152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4.5570000000000004</c:v>
                </c:pt>
                <c:pt idx="1">
                  <c:v>14.115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518800"/>
        <c:axId val="571524680"/>
      </c:barChart>
      <c:catAx>
        <c:axId val="57151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4680"/>
        <c:crosses val="autoZero"/>
        <c:auto val="1"/>
        <c:lblAlgn val="ctr"/>
        <c:lblOffset val="100"/>
        <c:noMultiLvlLbl val="0"/>
      </c:catAx>
      <c:valAx>
        <c:axId val="5715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1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10.259554</c:v>
                </c:pt>
                <c:pt idx="1">
                  <c:v>9.4292390000000008</c:v>
                </c:pt>
                <c:pt idx="2">
                  <c:v>5.9241666999999998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259.61130000000003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16448"/>
        <c:axId val="571524288"/>
      </c:barChart>
      <c:catAx>
        <c:axId val="57151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4288"/>
        <c:crosses val="autoZero"/>
        <c:auto val="1"/>
        <c:lblAlgn val="ctr"/>
        <c:lblOffset val="100"/>
        <c:noMultiLvlLbl val="0"/>
      </c:catAx>
      <c:valAx>
        <c:axId val="57152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9.7030119999999993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0368"/>
        <c:axId val="571523112"/>
      </c:barChart>
      <c:catAx>
        <c:axId val="57152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3112"/>
        <c:crosses val="autoZero"/>
        <c:auto val="1"/>
        <c:lblAlgn val="ctr"/>
        <c:lblOffset val="100"/>
        <c:noMultiLvlLbl val="0"/>
      </c:catAx>
      <c:valAx>
        <c:axId val="57152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75.87</c:v>
                </c:pt>
                <c:pt idx="1">
                  <c:v>9.2210000000000001</c:v>
                </c:pt>
                <c:pt idx="2">
                  <c:v>14.909000000000001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525072"/>
        <c:axId val="571525856"/>
      </c:barChart>
      <c:catAx>
        <c:axId val="57152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5856"/>
        <c:crosses val="autoZero"/>
        <c:auto val="1"/>
        <c:lblAlgn val="ctr"/>
        <c:lblOffset val="100"/>
        <c:noMultiLvlLbl val="0"/>
      </c:catAx>
      <c:valAx>
        <c:axId val="57152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1263.5282999999999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1936"/>
        <c:axId val="571526248"/>
      </c:barChart>
      <c:catAx>
        <c:axId val="57152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6248"/>
        <c:crosses val="autoZero"/>
        <c:auto val="1"/>
        <c:lblAlgn val="ctr"/>
        <c:lblOffset val="100"/>
        <c:noMultiLvlLbl val="0"/>
      </c:catAx>
      <c:valAx>
        <c:axId val="571526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99.371086000000005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1544"/>
        <c:axId val="571523504"/>
      </c:barChart>
      <c:catAx>
        <c:axId val="57152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3504"/>
        <c:crosses val="autoZero"/>
        <c:auto val="1"/>
        <c:lblAlgn val="ctr"/>
        <c:lblOffset val="100"/>
        <c:noMultiLvlLbl val="0"/>
      </c:catAx>
      <c:valAx>
        <c:axId val="57152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410.67705999999998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27424"/>
        <c:axId val="571521152"/>
      </c:barChart>
      <c:catAx>
        <c:axId val="57152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1152"/>
        <c:crosses val="autoZero"/>
        <c:auto val="1"/>
        <c:lblAlgn val="ctr"/>
        <c:lblOffset val="100"/>
        <c:noMultiLvlLbl val="0"/>
      </c:catAx>
      <c:valAx>
        <c:axId val="57152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3.6394839999999999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83432"/>
        <c:axId val="558982256"/>
      </c:barChart>
      <c:catAx>
        <c:axId val="55898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82256"/>
        <c:crosses val="autoZero"/>
        <c:auto val="1"/>
        <c:lblAlgn val="ctr"/>
        <c:lblOffset val="100"/>
        <c:noMultiLvlLbl val="0"/>
      </c:catAx>
      <c:valAx>
        <c:axId val="55898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8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2506.9258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15664"/>
        <c:axId val="571516056"/>
      </c:barChart>
      <c:catAx>
        <c:axId val="57151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16056"/>
        <c:crosses val="autoZero"/>
        <c:auto val="1"/>
        <c:lblAlgn val="ctr"/>
        <c:lblOffset val="100"/>
        <c:noMultiLvlLbl val="0"/>
      </c:catAx>
      <c:valAx>
        <c:axId val="57151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1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7.232253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17624"/>
        <c:axId val="571528208"/>
      </c:barChart>
      <c:catAx>
        <c:axId val="57151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28208"/>
        <c:crosses val="autoZero"/>
        <c:auto val="1"/>
        <c:lblAlgn val="ctr"/>
        <c:lblOffset val="100"/>
        <c:noMultiLvlLbl val="0"/>
      </c:catAx>
      <c:valAx>
        <c:axId val="57152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1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0.90679600000000005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532912"/>
        <c:axId val="571530952"/>
      </c:barChart>
      <c:catAx>
        <c:axId val="5715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530952"/>
        <c:crosses val="autoZero"/>
        <c:auto val="1"/>
        <c:lblAlgn val="ctr"/>
        <c:lblOffset val="100"/>
        <c:noMultiLvlLbl val="0"/>
      </c:catAx>
      <c:valAx>
        <c:axId val="57153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53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79.476929999999996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5792"/>
        <c:axId val="558960304"/>
      </c:barChart>
      <c:catAx>
        <c:axId val="55896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0304"/>
        <c:crosses val="autoZero"/>
        <c:auto val="1"/>
        <c:lblAlgn val="ctr"/>
        <c:lblOffset val="100"/>
        <c:noMultiLvlLbl val="0"/>
      </c:catAx>
      <c:valAx>
        <c:axId val="55896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0.94962950000000002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3048"/>
        <c:axId val="558968536"/>
      </c:barChart>
      <c:catAx>
        <c:axId val="55896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8536"/>
        <c:crosses val="autoZero"/>
        <c:auto val="1"/>
        <c:lblAlgn val="ctr"/>
        <c:lblOffset val="100"/>
        <c:noMultiLvlLbl val="0"/>
      </c:catAx>
      <c:valAx>
        <c:axId val="558968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9.6271280000000008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6576"/>
        <c:axId val="558959520"/>
      </c:barChart>
      <c:catAx>
        <c:axId val="55896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59520"/>
        <c:crosses val="autoZero"/>
        <c:auto val="1"/>
        <c:lblAlgn val="ctr"/>
        <c:lblOffset val="100"/>
        <c:noMultiLvlLbl val="0"/>
      </c:catAx>
      <c:valAx>
        <c:axId val="55895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0.90679600000000005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6968"/>
        <c:axId val="558967752"/>
      </c:barChart>
      <c:catAx>
        <c:axId val="55896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7752"/>
        <c:crosses val="autoZero"/>
        <c:auto val="1"/>
        <c:lblAlgn val="ctr"/>
        <c:lblOffset val="100"/>
        <c:noMultiLvlLbl val="0"/>
      </c:catAx>
      <c:valAx>
        <c:axId val="55896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260.85480000000001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58344"/>
        <c:axId val="558967360"/>
      </c:barChart>
      <c:catAx>
        <c:axId val="55895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7360"/>
        <c:crosses val="autoZero"/>
        <c:auto val="1"/>
        <c:lblAlgn val="ctr"/>
        <c:lblOffset val="100"/>
        <c:noMultiLvlLbl val="0"/>
      </c:catAx>
      <c:valAx>
        <c:axId val="55896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5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4.6382174000000003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1088"/>
        <c:axId val="558957952"/>
      </c:barChart>
      <c:catAx>
        <c:axId val="55896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57952"/>
        <c:crosses val="autoZero"/>
        <c:auto val="1"/>
        <c:lblAlgn val="ctr"/>
        <c:lblOffset val="100"/>
        <c:noMultiLvlLbl val="0"/>
      </c:catAx>
      <c:valAx>
        <c:axId val="55895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김종만, ID : H1900719)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13일 14:18:19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1263.5282999999999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39.89873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11.619448999999999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75.87</v>
      </c>
      <c r="G8" s="59">
        <f>'DRIs DATA 입력'!G8</f>
        <v>9.2210000000000001</v>
      </c>
      <c r="H8" s="59">
        <f>'DRIs DATA 입력'!H8</f>
        <v>14.909000000000001</v>
      </c>
      <c r="I8" s="55"/>
      <c r="J8" s="59" t="s">
        <v>215</v>
      </c>
      <c r="K8" s="59">
        <f>'DRIs DATA 입력'!K8</f>
        <v>4.5570000000000004</v>
      </c>
      <c r="L8" s="59">
        <f>'DRIs DATA 입력'!L8</f>
        <v>14.115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259.61130000000003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9.7030119999999993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3.6394839999999999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79.476929999999996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99.371086000000005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0.93618935000000003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0.94962950000000002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9.6271280000000008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0.90679600000000005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260.85480000000001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4.6382174000000003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1.9566486999999999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2.5040271000000001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410.67705999999998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778.53954999999996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2506.9258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1997.0648000000001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241.07451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65.364943999999994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7.232253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6.0253325000000002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339.29079999999999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1.27727715E-2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1.6473427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114.13231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52.264766999999999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0" sqref="N5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304</v>
      </c>
      <c r="B1" s="55" t="s">
        <v>332</v>
      </c>
      <c r="G1" s="56" t="s">
        <v>305</v>
      </c>
      <c r="H1" s="55" t="s">
        <v>333</v>
      </c>
    </row>
    <row r="3" spans="1:27" x14ac:dyDescent="0.3">
      <c r="A3" s="65" t="s">
        <v>300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301</v>
      </c>
      <c r="B4" s="66"/>
      <c r="C4" s="66"/>
      <c r="E4" s="61" t="s">
        <v>279</v>
      </c>
      <c r="F4" s="62"/>
      <c r="G4" s="62"/>
      <c r="H4" s="63"/>
      <c r="J4" s="61" t="s">
        <v>302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306</v>
      </c>
      <c r="V4" s="66"/>
      <c r="W4" s="66"/>
      <c r="X4" s="66"/>
      <c r="Y4" s="66"/>
      <c r="Z4" s="66"/>
    </row>
    <row r="5" spans="1:27" x14ac:dyDescent="0.3">
      <c r="A5" s="60"/>
      <c r="B5" s="60" t="s">
        <v>307</v>
      </c>
      <c r="C5" s="60" t="s">
        <v>276</v>
      </c>
      <c r="E5" s="60"/>
      <c r="F5" s="60" t="s">
        <v>49</v>
      </c>
      <c r="G5" s="60" t="s">
        <v>281</v>
      </c>
      <c r="H5" s="60" t="s">
        <v>45</v>
      </c>
      <c r="J5" s="60"/>
      <c r="K5" s="60" t="s">
        <v>308</v>
      </c>
      <c r="L5" s="60" t="s">
        <v>295</v>
      </c>
      <c r="N5" s="60"/>
      <c r="O5" s="60" t="s">
        <v>280</v>
      </c>
      <c r="P5" s="60" t="s">
        <v>293</v>
      </c>
      <c r="Q5" s="60" t="s">
        <v>303</v>
      </c>
      <c r="R5" s="60" t="s">
        <v>277</v>
      </c>
      <c r="S5" s="60" t="s">
        <v>276</v>
      </c>
      <c r="U5" s="60"/>
      <c r="V5" s="60" t="s">
        <v>280</v>
      </c>
      <c r="W5" s="60" t="s">
        <v>293</v>
      </c>
      <c r="X5" s="60" t="s">
        <v>303</v>
      </c>
      <c r="Y5" s="60" t="s">
        <v>277</v>
      </c>
      <c r="Z5" s="60" t="s">
        <v>276</v>
      </c>
    </row>
    <row r="6" spans="1:27" x14ac:dyDescent="0.3">
      <c r="A6" s="60" t="s">
        <v>301</v>
      </c>
      <c r="B6" s="60">
        <v>2200</v>
      </c>
      <c r="C6" s="60">
        <v>1263.5282999999999</v>
      </c>
      <c r="E6" s="60" t="s">
        <v>309</v>
      </c>
      <c r="F6" s="60">
        <v>55</v>
      </c>
      <c r="G6" s="60">
        <v>15</v>
      </c>
      <c r="H6" s="60">
        <v>7</v>
      </c>
      <c r="J6" s="60" t="s">
        <v>309</v>
      </c>
      <c r="K6" s="60">
        <v>0.1</v>
      </c>
      <c r="L6" s="60">
        <v>4</v>
      </c>
      <c r="N6" s="60" t="s">
        <v>310</v>
      </c>
      <c r="O6" s="60">
        <v>50</v>
      </c>
      <c r="P6" s="60">
        <v>60</v>
      </c>
      <c r="Q6" s="60">
        <v>0</v>
      </c>
      <c r="R6" s="60">
        <v>0</v>
      </c>
      <c r="S6" s="60">
        <v>39.89873</v>
      </c>
      <c r="U6" s="60" t="s">
        <v>311</v>
      </c>
      <c r="V6" s="60">
        <v>0</v>
      </c>
      <c r="W6" s="60">
        <v>0</v>
      </c>
      <c r="X6" s="60">
        <v>25</v>
      </c>
      <c r="Y6" s="60">
        <v>0</v>
      </c>
      <c r="Z6" s="60">
        <v>11.619448999999999</v>
      </c>
    </row>
    <row r="7" spans="1:27" x14ac:dyDescent="0.3">
      <c r="E7" s="60" t="s">
        <v>312</v>
      </c>
      <c r="F7" s="60">
        <v>65</v>
      </c>
      <c r="G7" s="60">
        <v>30</v>
      </c>
      <c r="H7" s="60">
        <v>20</v>
      </c>
      <c r="J7" s="60" t="s">
        <v>312</v>
      </c>
      <c r="K7" s="60">
        <v>1</v>
      </c>
      <c r="L7" s="60">
        <v>10</v>
      </c>
    </row>
    <row r="8" spans="1:27" x14ac:dyDescent="0.3">
      <c r="E8" s="60" t="s">
        <v>313</v>
      </c>
      <c r="F8" s="60">
        <v>75.87</v>
      </c>
      <c r="G8" s="60">
        <v>9.2210000000000001</v>
      </c>
      <c r="H8" s="60">
        <v>14.909000000000001</v>
      </c>
      <c r="J8" s="60" t="s">
        <v>313</v>
      </c>
      <c r="K8" s="60">
        <v>4.5570000000000004</v>
      </c>
      <c r="L8" s="60">
        <v>14.115</v>
      </c>
    </row>
    <row r="13" spans="1:27" x14ac:dyDescent="0.3">
      <c r="A13" s="64" t="s">
        <v>314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315</v>
      </c>
      <c r="B14" s="66"/>
      <c r="C14" s="66"/>
      <c r="D14" s="66"/>
      <c r="E14" s="66"/>
      <c r="F14" s="66"/>
      <c r="H14" s="66" t="s">
        <v>316</v>
      </c>
      <c r="I14" s="66"/>
      <c r="J14" s="66"/>
      <c r="K14" s="66"/>
      <c r="L14" s="66"/>
      <c r="M14" s="66"/>
      <c r="O14" s="66" t="s">
        <v>317</v>
      </c>
      <c r="P14" s="66"/>
      <c r="Q14" s="66"/>
      <c r="R14" s="66"/>
      <c r="S14" s="66"/>
      <c r="T14" s="66"/>
      <c r="V14" s="66" t="s">
        <v>318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280</v>
      </c>
      <c r="C15" s="60" t="s">
        <v>293</v>
      </c>
      <c r="D15" s="60" t="s">
        <v>303</v>
      </c>
      <c r="E15" s="60" t="s">
        <v>277</v>
      </c>
      <c r="F15" s="60" t="s">
        <v>276</v>
      </c>
      <c r="H15" s="60"/>
      <c r="I15" s="60" t="s">
        <v>280</v>
      </c>
      <c r="J15" s="60" t="s">
        <v>293</v>
      </c>
      <c r="K15" s="60" t="s">
        <v>303</v>
      </c>
      <c r="L15" s="60" t="s">
        <v>277</v>
      </c>
      <c r="M15" s="60" t="s">
        <v>276</v>
      </c>
      <c r="O15" s="60"/>
      <c r="P15" s="60" t="s">
        <v>280</v>
      </c>
      <c r="Q15" s="60" t="s">
        <v>293</v>
      </c>
      <c r="R15" s="60" t="s">
        <v>303</v>
      </c>
      <c r="S15" s="60" t="s">
        <v>277</v>
      </c>
      <c r="T15" s="60" t="s">
        <v>276</v>
      </c>
      <c r="V15" s="60"/>
      <c r="W15" s="60" t="s">
        <v>280</v>
      </c>
      <c r="X15" s="60" t="s">
        <v>293</v>
      </c>
      <c r="Y15" s="60" t="s">
        <v>303</v>
      </c>
      <c r="Z15" s="60" t="s">
        <v>277</v>
      </c>
      <c r="AA15" s="60" t="s">
        <v>276</v>
      </c>
    </row>
    <row r="16" spans="1:27" x14ac:dyDescent="0.3">
      <c r="A16" s="60" t="s">
        <v>319</v>
      </c>
      <c r="B16" s="60">
        <v>530</v>
      </c>
      <c r="C16" s="60">
        <v>750</v>
      </c>
      <c r="D16" s="60">
        <v>0</v>
      </c>
      <c r="E16" s="60">
        <v>3000</v>
      </c>
      <c r="F16" s="60">
        <v>259.61130000000003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9.7030119999999993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3.6394839999999999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79.476929999999996</v>
      </c>
    </row>
    <row r="23" spans="1:62" x14ac:dyDescent="0.3">
      <c r="A23" s="64" t="s">
        <v>290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320</v>
      </c>
      <c r="B24" s="66"/>
      <c r="C24" s="66"/>
      <c r="D24" s="66"/>
      <c r="E24" s="66"/>
      <c r="F24" s="66"/>
      <c r="H24" s="66" t="s">
        <v>294</v>
      </c>
      <c r="I24" s="66"/>
      <c r="J24" s="66"/>
      <c r="K24" s="66"/>
      <c r="L24" s="66"/>
      <c r="M24" s="66"/>
      <c r="O24" s="66" t="s">
        <v>321</v>
      </c>
      <c r="P24" s="66"/>
      <c r="Q24" s="66"/>
      <c r="R24" s="66"/>
      <c r="S24" s="66"/>
      <c r="T24" s="66"/>
      <c r="V24" s="66" t="s">
        <v>291</v>
      </c>
      <c r="W24" s="66"/>
      <c r="X24" s="66"/>
      <c r="Y24" s="66"/>
      <c r="Z24" s="66"/>
      <c r="AA24" s="66"/>
      <c r="AC24" s="66" t="s">
        <v>322</v>
      </c>
      <c r="AD24" s="66"/>
      <c r="AE24" s="66"/>
      <c r="AF24" s="66"/>
      <c r="AG24" s="66"/>
      <c r="AH24" s="66"/>
      <c r="AJ24" s="66" t="s">
        <v>282</v>
      </c>
      <c r="AK24" s="66"/>
      <c r="AL24" s="66"/>
      <c r="AM24" s="66"/>
      <c r="AN24" s="66"/>
      <c r="AO24" s="66"/>
      <c r="AQ24" s="66" t="s">
        <v>278</v>
      </c>
      <c r="AR24" s="66"/>
      <c r="AS24" s="66"/>
      <c r="AT24" s="66"/>
      <c r="AU24" s="66"/>
      <c r="AV24" s="66"/>
      <c r="AX24" s="66" t="s">
        <v>283</v>
      </c>
      <c r="AY24" s="66"/>
      <c r="AZ24" s="66"/>
      <c r="BA24" s="66"/>
      <c r="BB24" s="66"/>
      <c r="BC24" s="66"/>
      <c r="BE24" s="66" t="s">
        <v>323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280</v>
      </c>
      <c r="C25" s="60" t="s">
        <v>293</v>
      </c>
      <c r="D25" s="60" t="s">
        <v>303</v>
      </c>
      <c r="E25" s="60" t="s">
        <v>277</v>
      </c>
      <c r="F25" s="60" t="s">
        <v>276</v>
      </c>
      <c r="H25" s="60"/>
      <c r="I25" s="60" t="s">
        <v>280</v>
      </c>
      <c r="J25" s="60" t="s">
        <v>293</v>
      </c>
      <c r="K25" s="60" t="s">
        <v>303</v>
      </c>
      <c r="L25" s="60" t="s">
        <v>277</v>
      </c>
      <c r="M25" s="60" t="s">
        <v>276</v>
      </c>
      <c r="O25" s="60"/>
      <c r="P25" s="60" t="s">
        <v>280</v>
      </c>
      <c r="Q25" s="60" t="s">
        <v>293</v>
      </c>
      <c r="R25" s="60" t="s">
        <v>303</v>
      </c>
      <c r="S25" s="60" t="s">
        <v>277</v>
      </c>
      <c r="T25" s="60" t="s">
        <v>276</v>
      </c>
      <c r="V25" s="60"/>
      <c r="W25" s="60" t="s">
        <v>280</v>
      </c>
      <c r="X25" s="60" t="s">
        <v>293</v>
      </c>
      <c r="Y25" s="60" t="s">
        <v>303</v>
      </c>
      <c r="Z25" s="60" t="s">
        <v>277</v>
      </c>
      <c r="AA25" s="60" t="s">
        <v>276</v>
      </c>
      <c r="AC25" s="60"/>
      <c r="AD25" s="60" t="s">
        <v>280</v>
      </c>
      <c r="AE25" s="60" t="s">
        <v>293</v>
      </c>
      <c r="AF25" s="60" t="s">
        <v>303</v>
      </c>
      <c r="AG25" s="60" t="s">
        <v>277</v>
      </c>
      <c r="AH25" s="60" t="s">
        <v>276</v>
      </c>
      <c r="AJ25" s="60"/>
      <c r="AK25" s="60" t="s">
        <v>280</v>
      </c>
      <c r="AL25" s="60" t="s">
        <v>293</v>
      </c>
      <c r="AM25" s="60" t="s">
        <v>303</v>
      </c>
      <c r="AN25" s="60" t="s">
        <v>277</v>
      </c>
      <c r="AO25" s="60" t="s">
        <v>276</v>
      </c>
      <c r="AQ25" s="60"/>
      <c r="AR25" s="60" t="s">
        <v>280</v>
      </c>
      <c r="AS25" s="60" t="s">
        <v>293</v>
      </c>
      <c r="AT25" s="60" t="s">
        <v>303</v>
      </c>
      <c r="AU25" s="60" t="s">
        <v>277</v>
      </c>
      <c r="AV25" s="60" t="s">
        <v>276</v>
      </c>
      <c r="AX25" s="60"/>
      <c r="AY25" s="60" t="s">
        <v>280</v>
      </c>
      <c r="AZ25" s="60" t="s">
        <v>293</v>
      </c>
      <c r="BA25" s="60" t="s">
        <v>303</v>
      </c>
      <c r="BB25" s="60" t="s">
        <v>277</v>
      </c>
      <c r="BC25" s="60" t="s">
        <v>276</v>
      </c>
      <c r="BE25" s="60"/>
      <c r="BF25" s="60" t="s">
        <v>280</v>
      </c>
      <c r="BG25" s="60" t="s">
        <v>293</v>
      </c>
      <c r="BH25" s="60" t="s">
        <v>303</v>
      </c>
      <c r="BI25" s="60" t="s">
        <v>277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99.371086000000005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0.93618935000000003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0.94962950000000002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9.6271280000000008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0.90679600000000005</v>
      </c>
      <c r="AJ26" s="60" t="s">
        <v>324</v>
      </c>
      <c r="AK26" s="60">
        <v>320</v>
      </c>
      <c r="AL26" s="60">
        <v>400</v>
      </c>
      <c r="AM26" s="60">
        <v>0</v>
      </c>
      <c r="AN26" s="60">
        <v>1000</v>
      </c>
      <c r="AO26" s="60">
        <v>260.85480000000001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4.6382174000000003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1.9566486999999999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2.5040271000000001</v>
      </c>
    </row>
    <row r="33" spans="1:68" x14ac:dyDescent="0.3">
      <c r="A33" s="64" t="s">
        <v>292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296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325</v>
      </c>
      <c r="W34" s="66"/>
      <c r="X34" s="66"/>
      <c r="Y34" s="66"/>
      <c r="Z34" s="66"/>
      <c r="AA34" s="66"/>
      <c r="AC34" s="66" t="s">
        <v>326</v>
      </c>
      <c r="AD34" s="66"/>
      <c r="AE34" s="66"/>
      <c r="AF34" s="66"/>
      <c r="AG34" s="66"/>
      <c r="AH34" s="66"/>
      <c r="AJ34" s="66" t="s">
        <v>327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280</v>
      </c>
      <c r="C35" s="60" t="s">
        <v>293</v>
      </c>
      <c r="D35" s="60" t="s">
        <v>303</v>
      </c>
      <c r="E35" s="60" t="s">
        <v>277</v>
      </c>
      <c r="F35" s="60" t="s">
        <v>276</v>
      </c>
      <c r="H35" s="60"/>
      <c r="I35" s="60" t="s">
        <v>280</v>
      </c>
      <c r="J35" s="60" t="s">
        <v>293</v>
      </c>
      <c r="K35" s="60" t="s">
        <v>303</v>
      </c>
      <c r="L35" s="60" t="s">
        <v>277</v>
      </c>
      <c r="M35" s="60" t="s">
        <v>276</v>
      </c>
      <c r="O35" s="60"/>
      <c r="P35" s="60" t="s">
        <v>280</v>
      </c>
      <c r="Q35" s="60" t="s">
        <v>293</v>
      </c>
      <c r="R35" s="60" t="s">
        <v>303</v>
      </c>
      <c r="S35" s="60" t="s">
        <v>277</v>
      </c>
      <c r="T35" s="60" t="s">
        <v>276</v>
      </c>
      <c r="V35" s="60"/>
      <c r="W35" s="60" t="s">
        <v>280</v>
      </c>
      <c r="X35" s="60" t="s">
        <v>293</v>
      </c>
      <c r="Y35" s="60" t="s">
        <v>303</v>
      </c>
      <c r="Z35" s="60" t="s">
        <v>277</v>
      </c>
      <c r="AA35" s="60" t="s">
        <v>276</v>
      </c>
      <c r="AC35" s="60"/>
      <c r="AD35" s="60" t="s">
        <v>280</v>
      </c>
      <c r="AE35" s="60" t="s">
        <v>293</v>
      </c>
      <c r="AF35" s="60" t="s">
        <v>303</v>
      </c>
      <c r="AG35" s="60" t="s">
        <v>277</v>
      </c>
      <c r="AH35" s="60" t="s">
        <v>276</v>
      </c>
      <c r="AJ35" s="60"/>
      <c r="AK35" s="60" t="s">
        <v>280</v>
      </c>
      <c r="AL35" s="60" t="s">
        <v>293</v>
      </c>
      <c r="AM35" s="60" t="s">
        <v>303</v>
      </c>
      <c r="AN35" s="60" t="s">
        <v>277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410.67705999999998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778.53954999999996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2506.9258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1997.0648000000001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241.07451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65.364943999999994</v>
      </c>
    </row>
    <row r="43" spans="1:68" x14ac:dyDescent="0.3">
      <c r="A43" s="64" t="s">
        <v>328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329</v>
      </c>
      <c r="B44" s="66"/>
      <c r="C44" s="66"/>
      <c r="D44" s="66"/>
      <c r="E44" s="66"/>
      <c r="F44" s="66"/>
      <c r="H44" s="66" t="s">
        <v>284</v>
      </c>
      <c r="I44" s="66"/>
      <c r="J44" s="66"/>
      <c r="K44" s="66"/>
      <c r="L44" s="66"/>
      <c r="M44" s="66"/>
      <c r="O44" s="66" t="s">
        <v>285</v>
      </c>
      <c r="P44" s="66"/>
      <c r="Q44" s="66"/>
      <c r="R44" s="66"/>
      <c r="S44" s="66"/>
      <c r="T44" s="66"/>
      <c r="V44" s="66" t="s">
        <v>330</v>
      </c>
      <c r="W44" s="66"/>
      <c r="X44" s="66"/>
      <c r="Y44" s="66"/>
      <c r="Z44" s="66"/>
      <c r="AA44" s="66"/>
      <c r="AC44" s="66" t="s">
        <v>286</v>
      </c>
      <c r="AD44" s="66"/>
      <c r="AE44" s="66"/>
      <c r="AF44" s="66"/>
      <c r="AG44" s="66"/>
      <c r="AH44" s="66"/>
      <c r="AJ44" s="66" t="s">
        <v>297</v>
      </c>
      <c r="AK44" s="66"/>
      <c r="AL44" s="66"/>
      <c r="AM44" s="66"/>
      <c r="AN44" s="66"/>
      <c r="AO44" s="66"/>
      <c r="AQ44" s="66" t="s">
        <v>287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280</v>
      </c>
      <c r="C45" s="60" t="s">
        <v>293</v>
      </c>
      <c r="D45" s="60" t="s">
        <v>303</v>
      </c>
      <c r="E45" s="60" t="s">
        <v>277</v>
      </c>
      <c r="F45" s="60" t="s">
        <v>276</v>
      </c>
      <c r="H45" s="60"/>
      <c r="I45" s="60" t="s">
        <v>280</v>
      </c>
      <c r="J45" s="60" t="s">
        <v>293</v>
      </c>
      <c r="K45" s="60" t="s">
        <v>303</v>
      </c>
      <c r="L45" s="60" t="s">
        <v>277</v>
      </c>
      <c r="M45" s="60" t="s">
        <v>276</v>
      </c>
      <c r="O45" s="60"/>
      <c r="P45" s="60" t="s">
        <v>280</v>
      </c>
      <c r="Q45" s="60" t="s">
        <v>293</v>
      </c>
      <c r="R45" s="60" t="s">
        <v>303</v>
      </c>
      <c r="S45" s="60" t="s">
        <v>277</v>
      </c>
      <c r="T45" s="60" t="s">
        <v>276</v>
      </c>
      <c r="V45" s="60"/>
      <c r="W45" s="60" t="s">
        <v>280</v>
      </c>
      <c r="X45" s="60" t="s">
        <v>293</v>
      </c>
      <c r="Y45" s="60" t="s">
        <v>303</v>
      </c>
      <c r="Z45" s="60" t="s">
        <v>277</v>
      </c>
      <c r="AA45" s="60" t="s">
        <v>276</v>
      </c>
      <c r="AC45" s="60"/>
      <c r="AD45" s="60" t="s">
        <v>280</v>
      </c>
      <c r="AE45" s="60" t="s">
        <v>293</v>
      </c>
      <c r="AF45" s="60" t="s">
        <v>303</v>
      </c>
      <c r="AG45" s="60" t="s">
        <v>277</v>
      </c>
      <c r="AH45" s="60" t="s">
        <v>276</v>
      </c>
      <c r="AJ45" s="60"/>
      <c r="AK45" s="60" t="s">
        <v>280</v>
      </c>
      <c r="AL45" s="60" t="s">
        <v>293</v>
      </c>
      <c r="AM45" s="60" t="s">
        <v>303</v>
      </c>
      <c r="AN45" s="60" t="s">
        <v>277</v>
      </c>
      <c r="AO45" s="60" t="s">
        <v>276</v>
      </c>
      <c r="AQ45" s="60"/>
      <c r="AR45" s="60" t="s">
        <v>280</v>
      </c>
      <c r="AS45" s="60" t="s">
        <v>293</v>
      </c>
      <c r="AT45" s="60" t="s">
        <v>303</v>
      </c>
      <c r="AU45" s="60" t="s">
        <v>277</v>
      </c>
      <c r="AV45" s="60" t="s">
        <v>276</v>
      </c>
      <c r="AX45" s="60"/>
      <c r="AY45" s="60" t="s">
        <v>280</v>
      </c>
      <c r="AZ45" s="60" t="s">
        <v>293</v>
      </c>
      <c r="BA45" s="60" t="s">
        <v>303</v>
      </c>
      <c r="BB45" s="60" t="s">
        <v>277</v>
      </c>
      <c r="BC45" s="60" t="s">
        <v>276</v>
      </c>
      <c r="BE45" s="60"/>
      <c r="BF45" s="60" t="s">
        <v>280</v>
      </c>
      <c r="BG45" s="60" t="s">
        <v>293</v>
      </c>
      <c r="BH45" s="60" t="s">
        <v>303</v>
      </c>
      <c r="BI45" s="60" t="s">
        <v>277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7.232253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6.0253325000000002</v>
      </c>
      <c r="O46" s="60" t="s">
        <v>288</v>
      </c>
      <c r="P46" s="60">
        <v>600</v>
      </c>
      <c r="Q46" s="60">
        <v>800</v>
      </c>
      <c r="R46" s="60">
        <v>0</v>
      </c>
      <c r="S46" s="60">
        <v>10000</v>
      </c>
      <c r="T46" s="60">
        <v>339.29079999999999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1.27727715E-2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1.6473427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114.13231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52.264766999999999</v>
      </c>
      <c r="AX46" s="60" t="s">
        <v>299</v>
      </c>
      <c r="AY46" s="60"/>
      <c r="AZ46" s="60"/>
      <c r="BA46" s="60"/>
      <c r="BB46" s="60"/>
      <c r="BC46" s="60"/>
      <c r="BE46" s="60" t="s">
        <v>289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334</v>
      </c>
      <c r="B2" s="55" t="s">
        <v>335</v>
      </c>
      <c r="C2" s="55" t="s">
        <v>336</v>
      </c>
      <c r="D2" s="55">
        <v>62</v>
      </c>
      <c r="E2" s="55">
        <v>1263.5282999999999</v>
      </c>
      <c r="F2" s="55">
        <v>203.03691000000001</v>
      </c>
      <c r="G2" s="55">
        <v>24.676812999999999</v>
      </c>
      <c r="H2" s="55">
        <v>8.7831279999999996</v>
      </c>
      <c r="I2" s="55">
        <v>15.893685</v>
      </c>
      <c r="J2" s="55">
        <v>39.89873</v>
      </c>
      <c r="K2" s="55">
        <v>18.596308000000001</v>
      </c>
      <c r="L2" s="55">
        <v>21.302424999999999</v>
      </c>
      <c r="M2" s="55">
        <v>11.619448999999999</v>
      </c>
      <c r="N2" s="55">
        <v>2.2641431999999999</v>
      </c>
      <c r="O2" s="55">
        <v>6.1971726</v>
      </c>
      <c r="P2" s="55">
        <v>669.1069</v>
      </c>
      <c r="Q2" s="55">
        <v>12.644515</v>
      </c>
      <c r="R2" s="55">
        <v>259.61130000000003</v>
      </c>
      <c r="S2" s="55">
        <v>105.26613999999999</v>
      </c>
      <c r="T2" s="55">
        <v>1852.1415999999999</v>
      </c>
      <c r="U2" s="55">
        <v>3.6394839999999999</v>
      </c>
      <c r="V2" s="55">
        <v>9.7030119999999993</v>
      </c>
      <c r="W2" s="55">
        <v>79.476929999999996</v>
      </c>
      <c r="X2" s="55">
        <v>99.371086000000005</v>
      </c>
      <c r="Y2" s="55">
        <v>0.93618935000000003</v>
      </c>
      <c r="Z2" s="55">
        <v>0.94962950000000002</v>
      </c>
      <c r="AA2" s="55">
        <v>9.6271280000000008</v>
      </c>
      <c r="AB2" s="55">
        <v>0.90679600000000005</v>
      </c>
      <c r="AC2" s="55">
        <v>260.85480000000001</v>
      </c>
      <c r="AD2" s="55">
        <v>4.6382174000000003</v>
      </c>
      <c r="AE2" s="55">
        <v>1.9566486999999999</v>
      </c>
      <c r="AF2" s="55">
        <v>2.5040271000000001</v>
      </c>
      <c r="AG2" s="55">
        <v>410.67705999999998</v>
      </c>
      <c r="AH2" s="55">
        <v>137.68887000000001</v>
      </c>
      <c r="AI2" s="55">
        <v>272.98820000000001</v>
      </c>
      <c r="AJ2" s="55">
        <v>778.53954999999996</v>
      </c>
      <c r="AK2" s="55">
        <v>2506.9258</v>
      </c>
      <c r="AL2" s="55">
        <v>241.07451</v>
      </c>
      <c r="AM2" s="55">
        <v>1997.0648000000001</v>
      </c>
      <c r="AN2" s="55">
        <v>65.364943999999994</v>
      </c>
      <c r="AO2" s="55">
        <v>7.232253</v>
      </c>
      <c r="AP2" s="55">
        <v>4.9112549999999997</v>
      </c>
      <c r="AQ2" s="55">
        <v>2.3209987000000001</v>
      </c>
      <c r="AR2" s="55">
        <v>6.0253325000000002</v>
      </c>
      <c r="AS2" s="55">
        <v>339.29079999999999</v>
      </c>
      <c r="AT2" s="55">
        <v>1.27727715E-2</v>
      </c>
      <c r="AU2" s="55">
        <v>1.6473427</v>
      </c>
      <c r="AV2" s="55">
        <v>114.13231</v>
      </c>
      <c r="AW2" s="55">
        <v>52.264766999999999</v>
      </c>
      <c r="AX2" s="55">
        <v>2.9479809999999999E-2</v>
      </c>
      <c r="AY2" s="55">
        <v>0.41068238000000001</v>
      </c>
      <c r="AZ2" s="55">
        <v>213.72084000000001</v>
      </c>
      <c r="BA2" s="55">
        <v>25.627289000000001</v>
      </c>
      <c r="BB2" s="55">
        <v>10.259554</v>
      </c>
      <c r="BC2" s="55">
        <v>9.4292390000000008</v>
      </c>
      <c r="BD2" s="55">
        <v>5.9241666999999998</v>
      </c>
      <c r="BE2" s="55">
        <v>0.33485890000000001</v>
      </c>
      <c r="BF2" s="55">
        <v>1.2472905999999999</v>
      </c>
      <c r="BG2" s="55">
        <v>1.3877448000000001E-3</v>
      </c>
      <c r="BH2" s="55">
        <v>5.275502E-2</v>
      </c>
      <c r="BI2" s="55">
        <v>4.3199825999999997E-2</v>
      </c>
      <c r="BJ2" s="55">
        <v>0.15771319</v>
      </c>
      <c r="BK2" s="55">
        <v>1.0674960000000001E-4</v>
      </c>
      <c r="BL2" s="55">
        <v>0.49608898000000001</v>
      </c>
      <c r="BM2" s="55">
        <v>2.3247757</v>
      </c>
      <c r="BN2" s="55">
        <v>0.40492430000000001</v>
      </c>
      <c r="BO2" s="55">
        <v>32.870044999999998</v>
      </c>
      <c r="BP2" s="55">
        <v>4.7972960000000002</v>
      </c>
      <c r="BQ2" s="55">
        <v>11.587572</v>
      </c>
      <c r="BR2" s="55">
        <v>47.749977000000001</v>
      </c>
      <c r="BS2" s="55">
        <v>18.868901999999999</v>
      </c>
      <c r="BT2" s="55">
        <v>4.7402259999999998</v>
      </c>
      <c r="BU2" s="55">
        <v>8.0786800000000006E-2</v>
      </c>
      <c r="BV2" s="55">
        <v>1.7040089000000001E-2</v>
      </c>
      <c r="BW2" s="55">
        <v>0.38811192</v>
      </c>
      <c r="BX2" s="55">
        <v>0.69947340000000002</v>
      </c>
      <c r="BY2" s="55">
        <v>0.13063382000000001</v>
      </c>
      <c r="BZ2" s="55">
        <v>7.0100350000000002E-4</v>
      </c>
      <c r="CA2" s="55">
        <v>0.69286460000000005</v>
      </c>
      <c r="CB2" s="55">
        <v>1.3079324999999999E-2</v>
      </c>
      <c r="CC2" s="55">
        <v>0.120717466</v>
      </c>
      <c r="CD2" s="55">
        <v>0.80954320000000002</v>
      </c>
      <c r="CE2" s="55">
        <v>0.109129</v>
      </c>
      <c r="CF2" s="55">
        <v>0.1181136</v>
      </c>
      <c r="CG2" s="55">
        <v>0</v>
      </c>
      <c r="CH2" s="55">
        <v>2.3495464000000001E-2</v>
      </c>
      <c r="CI2" s="55">
        <v>2.5329929999999999E-3</v>
      </c>
      <c r="CJ2" s="55">
        <v>1.6041608000000001</v>
      </c>
      <c r="CK2" s="55">
        <v>3.1641642999999997E-2</v>
      </c>
      <c r="CL2" s="55">
        <v>0.88350039999999996</v>
      </c>
      <c r="CM2" s="55">
        <v>2.1653414</v>
      </c>
      <c r="CN2" s="55">
        <v>1344.3453</v>
      </c>
      <c r="CO2" s="55">
        <v>2370.35</v>
      </c>
      <c r="CP2" s="55">
        <v>1168.9135000000001</v>
      </c>
      <c r="CQ2" s="55">
        <v>544.68119999999999</v>
      </c>
      <c r="CR2" s="55">
        <v>203.65616</v>
      </c>
      <c r="CS2" s="55">
        <v>364.55856</v>
      </c>
      <c r="CT2" s="55">
        <v>1295.645</v>
      </c>
      <c r="CU2" s="55">
        <v>792.36519999999996</v>
      </c>
      <c r="CV2" s="55">
        <v>1160.8333</v>
      </c>
      <c r="CW2" s="55">
        <v>841.80880000000002</v>
      </c>
      <c r="CX2" s="55">
        <v>225.75986</v>
      </c>
      <c r="CY2" s="55">
        <v>1763.9659999999999</v>
      </c>
      <c r="CZ2" s="55">
        <v>933.70730000000003</v>
      </c>
      <c r="DA2" s="55">
        <v>1678.1818000000001</v>
      </c>
      <c r="DB2" s="55">
        <v>1753.4920999999999</v>
      </c>
      <c r="DC2" s="55">
        <v>2308.7514999999999</v>
      </c>
      <c r="DD2" s="55">
        <v>4305.5559999999996</v>
      </c>
      <c r="DE2" s="55">
        <v>663.98724000000004</v>
      </c>
      <c r="DF2" s="55">
        <v>2505.9767999999999</v>
      </c>
      <c r="DG2" s="55">
        <v>961.60753999999997</v>
      </c>
      <c r="DH2" s="55">
        <v>34.975924999999997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25.627289000000001</v>
      </c>
      <c r="B6">
        <f>BB2</f>
        <v>10.259554</v>
      </c>
      <c r="C6">
        <f>BC2</f>
        <v>9.4292390000000008</v>
      </c>
      <c r="D6">
        <f>BD2</f>
        <v>5.9241666999999998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21666</v>
      </c>
      <c r="C2" s="51">
        <f ca="1">YEAR(TODAY())-YEAR(B2)+IF(TODAY()&gt;=DATE(YEAR(TODAY()),MONTH(B2),DAY(B2)),0,-1)</f>
        <v>62</v>
      </c>
      <c r="E2" s="47">
        <v>175.4</v>
      </c>
      <c r="F2" s="48" t="s">
        <v>275</v>
      </c>
      <c r="G2" s="47">
        <v>65.8</v>
      </c>
      <c r="H2" s="46" t="s">
        <v>40</v>
      </c>
      <c r="I2" s="67">
        <f>ROUND(G3/E3^2,1)</f>
        <v>21.4</v>
      </c>
    </row>
    <row r="3" spans="1:9" x14ac:dyDescent="0.3">
      <c r="E3" s="46">
        <f>E2/100</f>
        <v>1.754</v>
      </c>
      <c r="F3" s="46" t="s">
        <v>39</v>
      </c>
      <c r="G3" s="46">
        <f>G2</f>
        <v>65.8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김종만, ID : H1900719)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13일 14:18:19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44333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62</v>
      </c>
      <c r="G12" s="132"/>
      <c r="H12" s="132"/>
      <c r="I12" s="132"/>
      <c r="K12" s="123">
        <f>'개인정보 및 신체계측 입력'!E2</f>
        <v>175.4</v>
      </c>
      <c r="L12" s="124"/>
      <c r="M12" s="117">
        <f>'개인정보 및 신체계측 입력'!G2</f>
        <v>65.8</v>
      </c>
      <c r="N12" s="118"/>
      <c r="O12" s="113" t="s">
        <v>270</v>
      </c>
      <c r="P12" s="107"/>
      <c r="Q12" s="110">
        <f>'개인정보 및 신체계측 입력'!I2</f>
        <v>21.4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김종만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75.87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9.2210000000000001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14.909000000000001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0.6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14.1</v>
      </c>
      <c r="L72" s="34" t="s">
        <v>52</v>
      </c>
      <c r="M72" s="34">
        <f>ROUND('DRIs DATA'!K8,1)</f>
        <v>4.5999999999999996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34.61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80.86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99.37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60.45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51.33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167.13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72.319999999999993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2021-08-13T05:52:13Z</dcterms:modified>
</cp:coreProperties>
</file>