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<sst xmlns="http://schemas.openxmlformats.org/spreadsheetml/2006/main" count="692" uniqueCount="337">
  <si>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</si>
  <si>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</si>
  <si>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</si>
  <si>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</si>
  <si>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</si>
  <si>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</si>
  <si>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</si>
  <si>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</si>
  <si>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</si>
  <si>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</si>
  <si>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</si>
  <si>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</si>
  <si>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</si>
  <si>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</si>
  <si>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</si>
  <si>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</si>
  <si>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</si>
  <si>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</si>
  <si>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</si>
  <si>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</si>
  <si>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</si>
  <si>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</si>
  <si>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</si>
  <si>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</si>
  <si>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</si>
  <si>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</si>
  <si>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</si>
  <si>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</si>
  <si>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</si>
  <si>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</si>
  <si>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</si>
  <si>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</si>
  <si>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</si>
  <si>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</si>
  <si>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</si>
  <si>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</si>
  <si>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</si>
  <si>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</si>
  <si>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</si>
  <si>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</si>
  <si>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</si>
  <si>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</si>
  <si>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</si>
  <si>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</si>
  <si>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</si>
  <si>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</si>
  <si>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</si>
  <si>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</si>
  <si>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</si>
  <si>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</si>
  <si>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</si>
  <si>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</si>
  <si>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</si>
  <si>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</si>
  <si>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</si>
  <si>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</si>
  <si>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</si>
  <si>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</si>
  <si>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</si>
  <si>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</si>
  <si>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</si>
  <si>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</si>
  <si>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</si>
  <si>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</si>
  <si>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</si>
  <si>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</si>
  <si>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</si>
  <si>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</si>
  <si>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</si>
  <si>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</si>
  <si>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</si>
  <si>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</si>
  <si>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</si>
  <si>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</si>
  <si>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</si>
  <si>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</si>
  <si>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</si>
  <si>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</si>
  <si>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</si>
  <si>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</si>
  <si>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</si>
  <si>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</si>
  <si>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</si>
  <si>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</si>
  <si>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</si>
  <si>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</si>
  <si>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</si>
  <si>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</si>
  <si>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</si>
  <si>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</si>
  <si>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</si>
  <si>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</si>
  <si>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</si>
  <si>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</si>
  <si>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</si>
  <si>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</si>
  <si>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</si>
  <si>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</si>
  <si>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</si>
  <si>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</si>
  <si>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</si>
  <si>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</si>
  <si>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</si>
  <si>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</si>
  <si>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</si>
  <si>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</si>
  <si>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</si>
  <si>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</si>
  <si>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</si>
  <si>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</si>
  <si>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</si>
  <si>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</si>
  <si>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</si>
  <si>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</si>
  <si>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</si>
  <si>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</si>
  <si>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</si>
  <si>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</si>
  <si>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</si>
  <si>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</si>
  <si>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</si>
  <si>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</si>
  <si>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</si>
  <si>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</si>
  <si>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</si>
  <si>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</si>
  <si>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</si>
  <si>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</si>
  <si>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</si>
  <si>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</si>
  <si>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</si>
  <si>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</si>
  <si>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</si>
  <si>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</si>
  <si>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</si>
  <si>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</si>
  <si>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</si>
  <si>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</si>
  <si>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</si>
  <si>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</si>
  <si>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</si>
  <si>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</si>
  <si>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</si>
  <si>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</si>
  <si>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</si>
  <si>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</si>
  <si>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</si>
  <si>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</si>
  <si>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</si>
  <si>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</si>
  <si>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</si>
  <si>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</si>
  <si>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</si>
  <si>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</si>
  <si>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</si>
  <si>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</si>
  <si>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</si>
  <si>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</si>
  <si>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</si>
  <si>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</si>
  <si>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</si>
  <si>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</si>
  <si>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</si>
  <si>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</si>
  <si>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</si>
  <si>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</si>
  <si>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</si>
  <si>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</si>
  <si>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</si>
  <si>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</si>
  <si>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</si>
  <si>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</si>
  <si>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</si>
  <si>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</si>
  <si>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</si>
  <si>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</si>
  <si>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</si>
  <si>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</si>
  <si>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</si>
  <si>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</si>
  <si>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</si>
  <si>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</si>
  <si>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</si>
  <si>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</si>
  <si>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</si>
  <si>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</si>
  <si>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</si>
  <si>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</si>
  <si>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</si>
  <si>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</si>
  <si>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</si>
  <si>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</si>
  <si>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</si>
  <si>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</si>
  <si>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</si>
  <si>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</si>
  <si>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</si>
  <si>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</si>
  <si>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</si>
  <si>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</si>
  <si>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</si>
  <si>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</si>
  <si>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</si>
  <si>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</si>
  <si>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</si>
  <si>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</si>
  <si>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</si>
  <si>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</si>
  <si>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</si>
  <si>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</si>
  <si>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</si>
  <si>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</si>
  <si>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</si>
  <si>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</si>
  <si>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</si>
  <si>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</si>
  <si>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</si>
  <si>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</si>
  <si>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</si>
  <si>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</si>
  <si>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</si>
  <si>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</si>
  <si>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</si>
  <si>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</si>
  <si>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</si>
  <si>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</si>
  <si>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</si>
  <si>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</si>
  <si>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</si>
  <si>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</si>
  <si>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</si>
  <si>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</si>
  <si>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</si>
  <si>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</si>
  <si>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</si>
  <si>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</si>
  <si>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</si>
  <si>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</si>
  <si>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</si>
  <si>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</si>
  <si>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</si>
  <si>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</si>
  <si>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</si>
  <si>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</si>
  <si>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</si>
  <si>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</si>
  <si>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</si>
  <si>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</si>
  <si>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</si>
  <si>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</si>
  <si>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</si>
  <si>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</si>
  <si>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</si>
  <si>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</si>
  <si>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</si>
  <si>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</si>
  <si>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</si>
  <si>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</si>
  <si>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</si>
  <si>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</si>
  <si>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</si>
  <si>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</si>
  <si>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</si>
  <si>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</si>
  <si>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</si>
  <si>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</si>
  <si>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</si>
  <si>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</si>
  <si>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</si>
  <si>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</si>
  <si>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</si>
  <si>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</si>
  <si>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</si>
  <si>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</si>
  <si>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</si>
  <si>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</si>
  <si>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</si>
  <si>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상한섭취량</t>
    <phoneticPr fontId="1" type="noConversion"/>
  </si>
  <si>
    <t>비타민B12</t>
    <phoneticPr fontId="1" type="noConversion"/>
  </si>
  <si>
    <t>열량영양소</t>
    <phoneticPr fontId="1" type="noConversion"/>
  </si>
  <si>
    <t>평균필요량</t>
    <phoneticPr fontId="1" type="noConversion"/>
  </si>
  <si>
    <t>지방</t>
    <phoneticPr fontId="1" type="noConversion"/>
  </si>
  <si>
    <t>엽산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</si>
  <si>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</si>
  <si>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</si>
  <si>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</si>
  <si>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</si>
  <si>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</si>
  <si>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</si>
  <si>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크롬(ug/일)</t>
    <phoneticPr fontId="1" type="noConversion"/>
  </si>
  <si>
    <t>수용성 비타민</t>
    <phoneticPr fontId="1" type="noConversion"/>
  </si>
  <si>
    <t>니아신</t>
    <phoneticPr fontId="1" type="noConversion"/>
  </si>
  <si>
    <t>다량 무기질</t>
    <phoneticPr fontId="1" type="noConversion"/>
  </si>
  <si>
    <t>권장섭취량</t>
    <phoneticPr fontId="1" type="noConversion"/>
  </si>
  <si>
    <t>티아민</t>
    <phoneticPr fontId="1" type="noConversion"/>
  </si>
  <si>
    <t>n-6불포화</t>
    <phoneticPr fontId="1" type="noConversion"/>
  </si>
  <si>
    <t>인</t>
    <phoneticPr fontId="1" type="noConversion"/>
  </si>
  <si>
    <t>요오드</t>
    <phoneticPr fontId="1" type="noConversion"/>
  </si>
  <si>
    <t>몰리브덴</t>
    <phoneticPr fontId="1" type="noConversion"/>
  </si>
  <si>
    <t>몰리브덴(ug/일)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</si>
  <si>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</si>
  <si>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</si>
  <si>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</si>
  <si>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충분섭취량</t>
    <phoneticPr fontId="1" type="noConversion"/>
  </si>
  <si>
    <t>정보</t>
    <phoneticPr fontId="1" type="noConversion"/>
  </si>
  <si>
    <t>출력시각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</si>
  <si>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</si>
  <si>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</si>
  <si>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</si>
  <si>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</si>
  <si>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</si>
  <si>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</si>
  <si>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</si>
  <si>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</si>
  <si>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</si>
  <si>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</si>
  <si>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</si>
  <si>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</si>
  <si>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</si>
  <si>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</si>
  <si>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</si>
  <si>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</si>
  <si>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</si>
  <si>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</si>
  <si>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</si>
  <si>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</si>
  <si>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</si>
  <si>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</si>
  <si>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</si>
  <si>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</si>
  <si>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</si>
  <si>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크롬</t>
    <phoneticPr fontId="1" type="noConversion"/>
  </si>
  <si>
    <t>M</t>
  </si>
  <si>
    <t>(설문지 : FFQ 95문항 설문지, 사용자 : 김근배, ID : H1900720)</t>
  </si>
  <si>
    <t>2021년 08월 13일 14:19:48</t>
  </si>
  <si>
    <t>H1900720</t>
  </si>
  <si>
    <t>김근배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</si>
</sst>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36.847304999999999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88528"/>
        <c:axId val="558982648"/>
      </c:barChart>
      <c:catAx>
        <c:axId val="55898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82648"/>
        <c:crosses val="autoZero"/>
        <c:auto val="1"/>
        <c:lblAlgn val="ctr"/>
        <c:lblOffset val="100"/>
        <c:noMultiLvlLbl val="0"/>
      </c:catAx>
      <c:valAx>
        <c:axId val="55898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8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0.94326239999999995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59912"/>
        <c:axId val="558962264"/>
      </c:barChart>
      <c:catAx>
        <c:axId val="55895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2264"/>
        <c:crosses val="autoZero"/>
        <c:auto val="1"/>
        <c:lblAlgn val="ctr"/>
        <c:lblOffset val="100"/>
        <c:noMultiLvlLbl val="0"/>
      </c:catAx>
      <c:valAx>
        <c:axId val="55896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5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0.37580069999999999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1480"/>
        <c:axId val="558962656"/>
      </c:barChart>
      <c:catAx>
        <c:axId val="55896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2656"/>
        <c:crosses val="autoZero"/>
        <c:auto val="1"/>
        <c:lblAlgn val="ctr"/>
        <c:lblOffset val="100"/>
        <c:noMultiLvlLbl val="0"/>
      </c:catAx>
      <c:valAx>
        <c:axId val="55896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748.15374999999995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4616"/>
        <c:axId val="558965400"/>
      </c:barChart>
      <c:catAx>
        <c:axId val="55896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5400"/>
        <c:crosses val="autoZero"/>
        <c:auto val="1"/>
        <c:lblAlgn val="ctr"/>
        <c:lblOffset val="100"/>
        <c:noMultiLvlLbl val="0"/>
      </c:catAx>
      <c:valAx>
        <c:axId val="55896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1415.8489999999999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8928"/>
        <c:axId val="558959128"/>
      </c:barChart>
      <c:catAx>
        <c:axId val="55896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59128"/>
        <c:crosses val="autoZero"/>
        <c:auto val="1"/>
        <c:lblAlgn val="ctr"/>
        <c:lblOffset val="100"/>
        <c:noMultiLvlLbl val="0"/>
      </c:catAx>
      <c:valAx>
        <c:axId val="5589591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16.416944999999998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80296"/>
        <c:axId val="558972848"/>
      </c:barChart>
      <c:catAx>
        <c:axId val="55898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72848"/>
        <c:crosses val="autoZero"/>
        <c:auto val="1"/>
        <c:lblAlgn val="ctr"/>
        <c:lblOffset val="100"/>
        <c:noMultiLvlLbl val="0"/>
      </c:catAx>
      <c:valAx>
        <c:axId val="55897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8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66.425650000000005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76768"/>
        <c:axId val="558980688"/>
      </c:barChart>
      <c:catAx>
        <c:axId val="55897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80688"/>
        <c:crosses val="autoZero"/>
        <c:auto val="1"/>
        <c:lblAlgn val="ctr"/>
        <c:lblOffset val="100"/>
        <c:noMultiLvlLbl val="0"/>
      </c:catAx>
      <c:valAx>
        <c:axId val="55898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7.4520739999999996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73632"/>
        <c:axId val="558981080"/>
      </c:barChart>
      <c:catAx>
        <c:axId val="55897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81080"/>
        <c:crosses val="autoZero"/>
        <c:auto val="1"/>
        <c:lblAlgn val="ctr"/>
        <c:lblOffset val="100"/>
        <c:noMultiLvlLbl val="0"/>
      </c:catAx>
      <c:valAx>
        <c:axId val="558981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7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631.04114000000004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77944"/>
        <c:axId val="558973240"/>
      </c:barChart>
      <c:catAx>
        <c:axId val="55897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73240"/>
        <c:crosses val="autoZero"/>
        <c:auto val="1"/>
        <c:lblAlgn val="ctr"/>
        <c:lblOffset val="100"/>
        <c:noMultiLvlLbl val="0"/>
      </c:catAx>
      <c:valAx>
        <c:axId val="5589732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7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4.8769300000000002E-2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74808"/>
        <c:axId val="558977552"/>
      </c:barChart>
      <c:catAx>
        <c:axId val="55897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77552"/>
        <c:crosses val="autoZero"/>
        <c:auto val="1"/>
        <c:lblAlgn val="ctr"/>
        <c:lblOffset val="100"/>
        <c:noMultiLvlLbl val="0"/>
      </c:catAx>
      <c:valAx>
        <c:axId val="55897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7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3.1833227000000002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78336"/>
        <c:axId val="558970496"/>
      </c:barChart>
      <c:catAx>
        <c:axId val="55897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70496"/>
        <c:crosses val="autoZero"/>
        <c:auto val="1"/>
        <c:lblAlgn val="ctr"/>
        <c:lblOffset val="100"/>
        <c:noMultiLvlLbl val="0"/>
      </c:catAx>
      <c:valAx>
        <c:axId val="558970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7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10.25755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86960"/>
        <c:axId val="558986176"/>
      </c:barChart>
      <c:catAx>
        <c:axId val="55898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86176"/>
        <c:crosses val="autoZero"/>
        <c:auto val="1"/>
        <c:lblAlgn val="ctr"/>
        <c:lblOffset val="100"/>
        <c:noMultiLvlLbl val="0"/>
      </c:catAx>
      <c:valAx>
        <c:axId val="55898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8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60.6755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23896"/>
        <c:axId val="571518016"/>
      </c:barChart>
      <c:catAx>
        <c:axId val="57152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18016"/>
        <c:crosses val="autoZero"/>
        <c:auto val="1"/>
        <c:lblAlgn val="ctr"/>
        <c:lblOffset val="100"/>
        <c:noMultiLvlLbl val="0"/>
      </c:catAx>
      <c:valAx>
        <c:axId val="57151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2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58.443644999999997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26640"/>
        <c:axId val="571522720"/>
      </c:barChart>
      <c:catAx>
        <c:axId val="57152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2720"/>
        <c:crosses val="autoZero"/>
        <c:auto val="1"/>
        <c:lblAlgn val="ctr"/>
        <c:lblOffset val="100"/>
        <c:noMultiLvlLbl val="0"/>
      </c:catAx>
      <c:valAx>
        <c:axId val="57152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2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2.9649999999999999</c:v>
                </c:pt>
                <c:pt idx="1">
                  <c:v>1.5780000000000001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518800"/>
        <c:axId val="571524680"/>
      </c:barChart>
      <c:catAx>
        <c:axId val="57151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4680"/>
        <c:crosses val="autoZero"/>
        <c:auto val="1"/>
        <c:lblAlgn val="ctr"/>
        <c:lblOffset val="100"/>
        <c:noMultiLvlLbl val="0"/>
      </c:catAx>
      <c:valAx>
        <c:axId val="57152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1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2.7954850000000002</c:v>
                </c:pt>
                <c:pt idx="1">
                  <c:v>3.6899137</c:v>
                </c:pt>
                <c:pt idx="2">
                  <c:v>3.1938480999999999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103.69686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16448"/>
        <c:axId val="571524288"/>
      </c:barChart>
      <c:catAx>
        <c:axId val="57151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4288"/>
        <c:crosses val="autoZero"/>
        <c:auto val="1"/>
        <c:lblAlgn val="ctr"/>
        <c:lblOffset val="100"/>
        <c:noMultiLvlLbl val="0"/>
      </c:catAx>
      <c:valAx>
        <c:axId val="571524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4.1840997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20368"/>
        <c:axId val="571523112"/>
      </c:barChart>
      <c:catAx>
        <c:axId val="57152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3112"/>
        <c:crosses val="autoZero"/>
        <c:auto val="1"/>
        <c:lblAlgn val="ctr"/>
        <c:lblOffset val="100"/>
        <c:noMultiLvlLbl val="0"/>
      </c:catAx>
      <c:valAx>
        <c:axId val="57152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2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85.218999999999994</c:v>
                </c:pt>
                <c:pt idx="1">
                  <c:v>4.1760000000000002</c:v>
                </c:pt>
                <c:pt idx="2">
                  <c:v>10.605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525072"/>
        <c:axId val="571525856"/>
      </c:barChart>
      <c:catAx>
        <c:axId val="57152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5856"/>
        <c:crosses val="autoZero"/>
        <c:auto val="1"/>
        <c:lblAlgn val="ctr"/>
        <c:lblOffset val="100"/>
        <c:noMultiLvlLbl val="0"/>
      </c:catAx>
      <c:valAx>
        <c:axId val="571525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2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1623.7505000000001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21936"/>
        <c:axId val="571526248"/>
      </c:barChart>
      <c:catAx>
        <c:axId val="57152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6248"/>
        <c:crosses val="autoZero"/>
        <c:auto val="1"/>
        <c:lblAlgn val="ctr"/>
        <c:lblOffset val="100"/>
        <c:noMultiLvlLbl val="0"/>
      </c:catAx>
      <c:valAx>
        <c:axId val="571526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2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25.556467000000001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21544"/>
        <c:axId val="571523504"/>
      </c:barChart>
      <c:catAx>
        <c:axId val="57152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3504"/>
        <c:crosses val="autoZero"/>
        <c:auto val="1"/>
        <c:lblAlgn val="ctr"/>
        <c:lblOffset val="100"/>
        <c:noMultiLvlLbl val="0"/>
      </c:catAx>
      <c:valAx>
        <c:axId val="571523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2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142.17905999999999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27424"/>
        <c:axId val="571521152"/>
      </c:barChart>
      <c:catAx>
        <c:axId val="57152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1152"/>
        <c:crosses val="autoZero"/>
        <c:auto val="1"/>
        <c:lblAlgn val="ctr"/>
        <c:lblOffset val="100"/>
        <c:noMultiLvlLbl val="0"/>
      </c:catAx>
      <c:valAx>
        <c:axId val="57152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2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0.59013545999999995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83432"/>
        <c:axId val="558982256"/>
      </c:barChart>
      <c:catAx>
        <c:axId val="55898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82256"/>
        <c:crosses val="autoZero"/>
        <c:auto val="1"/>
        <c:lblAlgn val="ctr"/>
        <c:lblOffset val="100"/>
        <c:noMultiLvlLbl val="0"/>
      </c:catAx>
      <c:valAx>
        <c:axId val="55898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8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1339.9535000000001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15664"/>
        <c:axId val="571516056"/>
      </c:barChart>
      <c:catAx>
        <c:axId val="57151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16056"/>
        <c:crosses val="autoZero"/>
        <c:auto val="1"/>
        <c:lblAlgn val="ctr"/>
        <c:lblOffset val="100"/>
        <c:noMultiLvlLbl val="0"/>
      </c:catAx>
      <c:valAx>
        <c:axId val="57151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1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5.3673890000000002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17624"/>
        <c:axId val="571528208"/>
      </c:barChart>
      <c:catAx>
        <c:axId val="57151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8208"/>
        <c:crosses val="autoZero"/>
        <c:auto val="1"/>
        <c:lblAlgn val="ctr"/>
        <c:lblOffset val="100"/>
        <c:noMultiLvlLbl val="0"/>
      </c:catAx>
      <c:valAx>
        <c:axId val="57152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1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0.77960309999999999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32912"/>
        <c:axId val="571530952"/>
      </c:barChart>
      <c:catAx>
        <c:axId val="57153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30952"/>
        <c:crosses val="autoZero"/>
        <c:auto val="1"/>
        <c:lblAlgn val="ctr"/>
        <c:lblOffset val="100"/>
        <c:noMultiLvlLbl val="0"/>
      </c:catAx>
      <c:valAx>
        <c:axId val="57153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3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60.527003999999998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5792"/>
        <c:axId val="558960304"/>
      </c:barChart>
      <c:catAx>
        <c:axId val="55896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0304"/>
        <c:crosses val="autoZero"/>
        <c:auto val="1"/>
        <c:lblAlgn val="ctr"/>
        <c:lblOffset val="100"/>
        <c:noMultiLvlLbl val="0"/>
      </c:catAx>
      <c:valAx>
        <c:axId val="55896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0.42378062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3048"/>
        <c:axId val="558968536"/>
      </c:barChart>
      <c:catAx>
        <c:axId val="55896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8536"/>
        <c:crosses val="autoZero"/>
        <c:auto val="1"/>
        <c:lblAlgn val="ctr"/>
        <c:lblOffset val="100"/>
        <c:noMultiLvlLbl val="0"/>
      </c:catAx>
      <c:valAx>
        <c:axId val="558968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9.995851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6576"/>
        <c:axId val="558959520"/>
      </c:barChart>
      <c:catAx>
        <c:axId val="55896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59520"/>
        <c:crosses val="autoZero"/>
        <c:auto val="1"/>
        <c:lblAlgn val="ctr"/>
        <c:lblOffset val="100"/>
        <c:noMultiLvlLbl val="0"/>
      </c:catAx>
      <c:valAx>
        <c:axId val="55895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0.77960309999999999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6968"/>
        <c:axId val="558967752"/>
      </c:barChart>
      <c:catAx>
        <c:axId val="55896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7752"/>
        <c:crosses val="autoZero"/>
        <c:auto val="1"/>
        <c:lblAlgn val="ctr"/>
        <c:lblOffset val="100"/>
        <c:noMultiLvlLbl val="0"/>
      </c:catAx>
      <c:valAx>
        <c:axId val="558967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196.59559999999999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58344"/>
        <c:axId val="558967360"/>
      </c:barChart>
      <c:catAx>
        <c:axId val="55895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7360"/>
        <c:crosses val="autoZero"/>
        <c:auto val="1"/>
        <c:lblAlgn val="ctr"/>
        <c:lblOffset val="100"/>
        <c:noMultiLvlLbl val="0"/>
      </c:catAx>
      <c:valAx>
        <c:axId val="55896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5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2.2744819999999999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1088"/>
        <c:axId val="558957952"/>
      </c:barChart>
      <c:catAx>
        <c:axId val="55896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57952"/>
        <c:crosses val="autoZero"/>
        <c:auto val="1"/>
        <c:lblAlgn val="ctr"/>
        <c:lblOffset val="100"/>
        <c:noMultiLvlLbl val="0"/>
      </c:catAx>
      <c:valAx>
        <c:axId val="55895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김근배, ID : H1900720)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13일 14:19:48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1623.7505000000001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36.847304999999999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10.25755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85.218999999999994</v>
      </c>
      <c r="G8" s="59">
        <f>'DRIs DATA 입력'!G8</f>
        <v>4.1760000000000002</v>
      </c>
      <c r="H8" s="59">
        <f>'DRIs DATA 입력'!H8</f>
        <v>10.605</v>
      </c>
      <c r="I8" s="55"/>
      <c r="J8" s="59" t="s">
        <v>215</v>
      </c>
      <c r="K8" s="59">
        <f>'DRIs DATA 입력'!K8</f>
        <v>2.9649999999999999</v>
      </c>
      <c r="L8" s="59">
        <f>'DRIs DATA 입력'!L8</f>
        <v>1.5780000000000001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103.69686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4.1840997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0.59013545999999995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60.527003999999998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25.556467000000001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0.77629870000000001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0.42378062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9.995851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0.77960309999999999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196.59559999999999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2.2744819999999999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0.94326239999999995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0.37580069999999999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142.17905999999999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748.15374999999995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1339.9535000000001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1415.8489999999999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16.416944999999998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66.425650000000005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5.3673890000000002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7.4520739999999996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631.04114000000004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4.8769300000000002E-2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3.1833227000000002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60.6755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58.443644999999997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7" sqref="H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304</v>
      </c>
      <c r="B1" s="55" t="s">
        <v>333</v>
      </c>
      <c r="G1" s="56" t="s">
        <v>305</v>
      </c>
      <c r="H1" s="55" t="s">
        <v>334</v>
      </c>
    </row>
    <row r="3" spans="1:27" x14ac:dyDescent="0.3">
      <c r="A3" s="65" t="s">
        <v>300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301</v>
      </c>
      <c r="B4" s="66"/>
      <c r="C4" s="66"/>
      <c r="E4" s="61" t="s">
        <v>279</v>
      </c>
      <c r="F4" s="62"/>
      <c r="G4" s="62"/>
      <c r="H4" s="63"/>
      <c r="J4" s="61" t="s">
        <v>302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306</v>
      </c>
      <c r="V4" s="66"/>
      <c r="W4" s="66"/>
      <c r="X4" s="66"/>
      <c r="Y4" s="66"/>
      <c r="Z4" s="66"/>
    </row>
    <row r="5" spans="1:27" x14ac:dyDescent="0.3">
      <c r="A5" s="60"/>
      <c r="B5" s="60" t="s">
        <v>307</v>
      </c>
      <c r="C5" s="60" t="s">
        <v>276</v>
      </c>
      <c r="E5" s="60"/>
      <c r="F5" s="60" t="s">
        <v>49</v>
      </c>
      <c r="G5" s="60" t="s">
        <v>281</v>
      </c>
      <c r="H5" s="60" t="s">
        <v>45</v>
      </c>
      <c r="J5" s="60"/>
      <c r="K5" s="60" t="s">
        <v>308</v>
      </c>
      <c r="L5" s="60" t="s">
        <v>295</v>
      </c>
      <c r="N5" s="60"/>
      <c r="O5" s="60" t="s">
        <v>280</v>
      </c>
      <c r="P5" s="60" t="s">
        <v>293</v>
      </c>
      <c r="Q5" s="60" t="s">
        <v>303</v>
      </c>
      <c r="R5" s="60" t="s">
        <v>277</v>
      </c>
      <c r="S5" s="60" t="s">
        <v>276</v>
      </c>
      <c r="U5" s="60"/>
      <c r="V5" s="60" t="s">
        <v>280</v>
      </c>
      <c r="W5" s="60" t="s">
        <v>293</v>
      </c>
      <c r="X5" s="60" t="s">
        <v>303</v>
      </c>
      <c r="Y5" s="60" t="s">
        <v>277</v>
      </c>
      <c r="Z5" s="60" t="s">
        <v>276</v>
      </c>
    </row>
    <row r="6" spans="1:27" x14ac:dyDescent="0.3">
      <c r="A6" s="60" t="s">
        <v>301</v>
      </c>
      <c r="B6" s="60">
        <v>2200</v>
      </c>
      <c r="C6" s="60">
        <v>1623.7505000000001</v>
      </c>
      <c r="E6" s="60" t="s">
        <v>309</v>
      </c>
      <c r="F6" s="60">
        <v>55</v>
      </c>
      <c r="G6" s="60">
        <v>15</v>
      </c>
      <c r="H6" s="60">
        <v>7</v>
      </c>
      <c r="J6" s="60" t="s">
        <v>309</v>
      </c>
      <c r="K6" s="60">
        <v>0.1</v>
      </c>
      <c r="L6" s="60">
        <v>4</v>
      </c>
      <c r="N6" s="60" t="s">
        <v>310</v>
      </c>
      <c r="O6" s="60">
        <v>50</v>
      </c>
      <c r="P6" s="60">
        <v>60</v>
      </c>
      <c r="Q6" s="60">
        <v>0</v>
      </c>
      <c r="R6" s="60">
        <v>0</v>
      </c>
      <c r="S6" s="60">
        <v>36.847304999999999</v>
      </c>
      <c r="U6" s="60" t="s">
        <v>311</v>
      </c>
      <c r="V6" s="60">
        <v>0</v>
      </c>
      <c r="W6" s="60">
        <v>0</v>
      </c>
      <c r="X6" s="60">
        <v>25</v>
      </c>
      <c r="Y6" s="60">
        <v>0</v>
      </c>
      <c r="Z6" s="60">
        <v>10.25755</v>
      </c>
    </row>
    <row r="7" spans="1:27" x14ac:dyDescent="0.3">
      <c r="E7" s="60" t="s">
        <v>312</v>
      </c>
      <c r="F7" s="60">
        <v>65</v>
      </c>
      <c r="G7" s="60">
        <v>30</v>
      </c>
      <c r="H7" s="60">
        <v>20</v>
      </c>
      <c r="J7" s="60" t="s">
        <v>312</v>
      </c>
      <c r="K7" s="60">
        <v>1</v>
      </c>
      <c r="L7" s="60">
        <v>10</v>
      </c>
    </row>
    <row r="8" spans="1:27" x14ac:dyDescent="0.3">
      <c r="E8" s="60" t="s">
        <v>313</v>
      </c>
      <c r="F8" s="60">
        <v>85.218999999999994</v>
      </c>
      <c r="G8" s="60">
        <v>4.1760000000000002</v>
      </c>
      <c r="H8" s="60">
        <v>10.605</v>
      </c>
      <c r="J8" s="60" t="s">
        <v>313</v>
      </c>
      <c r="K8" s="60">
        <v>2.9649999999999999</v>
      </c>
      <c r="L8" s="60">
        <v>1.5780000000000001</v>
      </c>
    </row>
    <row r="13" spans="1:27" x14ac:dyDescent="0.3">
      <c r="A13" s="64" t="s">
        <v>314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315</v>
      </c>
      <c r="B14" s="66"/>
      <c r="C14" s="66"/>
      <c r="D14" s="66"/>
      <c r="E14" s="66"/>
      <c r="F14" s="66"/>
      <c r="H14" s="66" t="s">
        <v>316</v>
      </c>
      <c r="I14" s="66"/>
      <c r="J14" s="66"/>
      <c r="K14" s="66"/>
      <c r="L14" s="66"/>
      <c r="M14" s="66"/>
      <c r="O14" s="66" t="s">
        <v>317</v>
      </c>
      <c r="P14" s="66"/>
      <c r="Q14" s="66"/>
      <c r="R14" s="66"/>
      <c r="S14" s="66"/>
      <c r="T14" s="66"/>
      <c r="V14" s="66" t="s">
        <v>318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280</v>
      </c>
      <c r="C15" s="60" t="s">
        <v>293</v>
      </c>
      <c r="D15" s="60" t="s">
        <v>303</v>
      </c>
      <c r="E15" s="60" t="s">
        <v>277</v>
      </c>
      <c r="F15" s="60" t="s">
        <v>276</v>
      </c>
      <c r="H15" s="60"/>
      <c r="I15" s="60" t="s">
        <v>280</v>
      </c>
      <c r="J15" s="60" t="s">
        <v>293</v>
      </c>
      <c r="K15" s="60" t="s">
        <v>303</v>
      </c>
      <c r="L15" s="60" t="s">
        <v>277</v>
      </c>
      <c r="M15" s="60" t="s">
        <v>276</v>
      </c>
      <c r="O15" s="60"/>
      <c r="P15" s="60" t="s">
        <v>280</v>
      </c>
      <c r="Q15" s="60" t="s">
        <v>293</v>
      </c>
      <c r="R15" s="60" t="s">
        <v>303</v>
      </c>
      <c r="S15" s="60" t="s">
        <v>277</v>
      </c>
      <c r="T15" s="60" t="s">
        <v>276</v>
      </c>
      <c r="V15" s="60"/>
      <c r="W15" s="60" t="s">
        <v>280</v>
      </c>
      <c r="X15" s="60" t="s">
        <v>293</v>
      </c>
      <c r="Y15" s="60" t="s">
        <v>303</v>
      </c>
      <c r="Z15" s="60" t="s">
        <v>277</v>
      </c>
      <c r="AA15" s="60" t="s">
        <v>276</v>
      </c>
    </row>
    <row r="16" spans="1:27" x14ac:dyDescent="0.3">
      <c r="A16" s="60" t="s">
        <v>319</v>
      </c>
      <c r="B16" s="60">
        <v>530</v>
      </c>
      <c r="C16" s="60">
        <v>750</v>
      </c>
      <c r="D16" s="60">
        <v>0</v>
      </c>
      <c r="E16" s="60">
        <v>3000</v>
      </c>
      <c r="F16" s="60">
        <v>103.69686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4.1840997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0.59013545999999995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60.527003999999998</v>
      </c>
    </row>
    <row r="23" spans="1:62" x14ac:dyDescent="0.3">
      <c r="A23" s="64" t="s">
        <v>290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320</v>
      </c>
      <c r="B24" s="66"/>
      <c r="C24" s="66"/>
      <c r="D24" s="66"/>
      <c r="E24" s="66"/>
      <c r="F24" s="66"/>
      <c r="H24" s="66" t="s">
        <v>294</v>
      </c>
      <c r="I24" s="66"/>
      <c r="J24" s="66"/>
      <c r="K24" s="66"/>
      <c r="L24" s="66"/>
      <c r="M24" s="66"/>
      <c r="O24" s="66" t="s">
        <v>321</v>
      </c>
      <c r="P24" s="66"/>
      <c r="Q24" s="66"/>
      <c r="R24" s="66"/>
      <c r="S24" s="66"/>
      <c r="T24" s="66"/>
      <c r="V24" s="66" t="s">
        <v>291</v>
      </c>
      <c r="W24" s="66"/>
      <c r="X24" s="66"/>
      <c r="Y24" s="66"/>
      <c r="Z24" s="66"/>
      <c r="AA24" s="66"/>
      <c r="AC24" s="66" t="s">
        <v>322</v>
      </c>
      <c r="AD24" s="66"/>
      <c r="AE24" s="66"/>
      <c r="AF24" s="66"/>
      <c r="AG24" s="66"/>
      <c r="AH24" s="66"/>
      <c r="AJ24" s="66" t="s">
        <v>282</v>
      </c>
      <c r="AK24" s="66"/>
      <c r="AL24" s="66"/>
      <c r="AM24" s="66"/>
      <c r="AN24" s="66"/>
      <c r="AO24" s="66"/>
      <c r="AQ24" s="66" t="s">
        <v>278</v>
      </c>
      <c r="AR24" s="66"/>
      <c r="AS24" s="66"/>
      <c r="AT24" s="66"/>
      <c r="AU24" s="66"/>
      <c r="AV24" s="66"/>
      <c r="AX24" s="66" t="s">
        <v>283</v>
      </c>
      <c r="AY24" s="66"/>
      <c r="AZ24" s="66"/>
      <c r="BA24" s="66"/>
      <c r="BB24" s="66"/>
      <c r="BC24" s="66"/>
      <c r="BE24" s="66" t="s">
        <v>323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280</v>
      </c>
      <c r="C25" s="60" t="s">
        <v>293</v>
      </c>
      <c r="D25" s="60" t="s">
        <v>303</v>
      </c>
      <c r="E25" s="60" t="s">
        <v>277</v>
      </c>
      <c r="F25" s="60" t="s">
        <v>276</v>
      </c>
      <c r="H25" s="60"/>
      <c r="I25" s="60" t="s">
        <v>280</v>
      </c>
      <c r="J25" s="60" t="s">
        <v>293</v>
      </c>
      <c r="K25" s="60" t="s">
        <v>303</v>
      </c>
      <c r="L25" s="60" t="s">
        <v>277</v>
      </c>
      <c r="M25" s="60" t="s">
        <v>276</v>
      </c>
      <c r="O25" s="60"/>
      <c r="P25" s="60" t="s">
        <v>280</v>
      </c>
      <c r="Q25" s="60" t="s">
        <v>293</v>
      </c>
      <c r="R25" s="60" t="s">
        <v>303</v>
      </c>
      <c r="S25" s="60" t="s">
        <v>277</v>
      </c>
      <c r="T25" s="60" t="s">
        <v>276</v>
      </c>
      <c r="V25" s="60"/>
      <c r="W25" s="60" t="s">
        <v>280</v>
      </c>
      <c r="X25" s="60" t="s">
        <v>293</v>
      </c>
      <c r="Y25" s="60" t="s">
        <v>303</v>
      </c>
      <c r="Z25" s="60" t="s">
        <v>277</v>
      </c>
      <c r="AA25" s="60" t="s">
        <v>276</v>
      </c>
      <c r="AC25" s="60"/>
      <c r="AD25" s="60" t="s">
        <v>280</v>
      </c>
      <c r="AE25" s="60" t="s">
        <v>293</v>
      </c>
      <c r="AF25" s="60" t="s">
        <v>303</v>
      </c>
      <c r="AG25" s="60" t="s">
        <v>277</v>
      </c>
      <c r="AH25" s="60" t="s">
        <v>276</v>
      </c>
      <c r="AJ25" s="60"/>
      <c r="AK25" s="60" t="s">
        <v>280</v>
      </c>
      <c r="AL25" s="60" t="s">
        <v>293</v>
      </c>
      <c r="AM25" s="60" t="s">
        <v>303</v>
      </c>
      <c r="AN25" s="60" t="s">
        <v>277</v>
      </c>
      <c r="AO25" s="60" t="s">
        <v>276</v>
      </c>
      <c r="AQ25" s="60"/>
      <c r="AR25" s="60" t="s">
        <v>280</v>
      </c>
      <c r="AS25" s="60" t="s">
        <v>293</v>
      </c>
      <c r="AT25" s="60" t="s">
        <v>303</v>
      </c>
      <c r="AU25" s="60" t="s">
        <v>277</v>
      </c>
      <c r="AV25" s="60" t="s">
        <v>276</v>
      </c>
      <c r="AX25" s="60"/>
      <c r="AY25" s="60" t="s">
        <v>280</v>
      </c>
      <c r="AZ25" s="60" t="s">
        <v>293</v>
      </c>
      <c r="BA25" s="60" t="s">
        <v>303</v>
      </c>
      <c r="BB25" s="60" t="s">
        <v>277</v>
      </c>
      <c r="BC25" s="60" t="s">
        <v>276</v>
      </c>
      <c r="BE25" s="60"/>
      <c r="BF25" s="60" t="s">
        <v>280</v>
      </c>
      <c r="BG25" s="60" t="s">
        <v>293</v>
      </c>
      <c r="BH25" s="60" t="s">
        <v>303</v>
      </c>
      <c r="BI25" s="60" t="s">
        <v>277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25.556467000000001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0.77629870000000001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0.42378062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9.995851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0.77960309999999999</v>
      </c>
      <c r="AJ26" s="60" t="s">
        <v>324</v>
      </c>
      <c r="AK26" s="60">
        <v>320</v>
      </c>
      <c r="AL26" s="60">
        <v>400</v>
      </c>
      <c r="AM26" s="60">
        <v>0</v>
      </c>
      <c r="AN26" s="60">
        <v>1000</v>
      </c>
      <c r="AO26" s="60">
        <v>196.59559999999999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2.2744819999999999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0.94326239999999995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0.37580069999999999</v>
      </c>
    </row>
    <row r="33" spans="1:68" x14ac:dyDescent="0.3">
      <c r="A33" s="64" t="s">
        <v>292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296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325</v>
      </c>
      <c r="W34" s="66"/>
      <c r="X34" s="66"/>
      <c r="Y34" s="66"/>
      <c r="Z34" s="66"/>
      <c r="AA34" s="66"/>
      <c r="AC34" s="66" t="s">
        <v>326</v>
      </c>
      <c r="AD34" s="66"/>
      <c r="AE34" s="66"/>
      <c r="AF34" s="66"/>
      <c r="AG34" s="66"/>
      <c r="AH34" s="66"/>
      <c r="AJ34" s="66" t="s">
        <v>327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280</v>
      </c>
      <c r="C35" s="60" t="s">
        <v>293</v>
      </c>
      <c r="D35" s="60" t="s">
        <v>303</v>
      </c>
      <c r="E35" s="60" t="s">
        <v>277</v>
      </c>
      <c r="F35" s="60" t="s">
        <v>276</v>
      </c>
      <c r="H35" s="60"/>
      <c r="I35" s="60" t="s">
        <v>280</v>
      </c>
      <c r="J35" s="60" t="s">
        <v>293</v>
      </c>
      <c r="K35" s="60" t="s">
        <v>303</v>
      </c>
      <c r="L35" s="60" t="s">
        <v>277</v>
      </c>
      <c r="M35" s="60" t="s">
        <v>276</v>
      </c>
      <c r="O35" s="60"/>
      <c r="P35" s="60" t="s">
        <v>280</v>
      </c>
      <c r="Q35" s="60" t="s">
        <v>293</v>
      </c>
      <c r="R35" s="60" t="s">
        <v>303</v>
      </c>
      <c r="S35" s="60" t="s">
        <v>277</v>
      </c>
      <c r="T35" s="60" t="s">
        <v>276</v>
      </c>
      <c r="V35" s="60"/>
      <c r="W35" s="60" t="s">
        <v>280</v>
      </c>
      <c r="X35" s="60" t="s">
        <v>293</v>
      </c>
      <c r="Y35" s="60" t="s">
        <v>303</v>
      </c>
      <c r="Z35" s="60" t="s">
        <v>277</v>
      </c>
      <c r="AA35" s="60" t="s">
        <v>276</v>
      </c>
      <c r="AC35" s="60"/>
      <c r="AD35" s="60" t="s">
        <v>280</v>
      </c>
      <c r="AE35" s="60" t="s">
        <v>293</v>
      </c>
      <c r="AF35" s="60" t="s">
        <v>303</v>
      </c>
      <c r="AG35" s="60" t="s">
        <v>277</v>
      </c>
      <c r="AH35" s="60" t="s">
        <v>276</v>
      </c>
      <c r="AJ35" s="60"/>
      <c r="AK35" s="60" t="s">
        <v>280</v>
      </c>
      <c r="AL35" s="60" t="s">
        <v>293</v>
      </c>
      <c r="AM35" s="60" t="s">
        <v>303</v>
      </c>
      <c r="AN35" s="60" t="s">
        <v>277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142.17905999999999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748.15374999999995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1339.9535000000001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1415.8489999999999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16.416944999999998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66.425650000000005</v>
      </c>
    </row>
    <row r="43" spans="1:68" x14ac:dyDescent="0.3">
      <c r="A43" s="64" t="s">
        <v>328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329</v>
      </c>
      <c r="B44" s="66"/>
      <c r="C44" s="66"/>
      <c r="D44" s="66"/>
      <c r="E44" s="66"/>
      <c r="F44" s="66"/>
      <c r="H44" s="66" t="s">
        <v>284</v>
      </c>
      <c r="I44" s="66"/>
      <c r="J44" s="66"/>
      <c r="K44" s="66"/>
      <c r="L44" s="66"/>
      <c r="M44" s="66"/>
      <c r="O44" s="66" t="s">
        <v>285</v>
      </c>
      <c r="P44" s="66"/>
      <c r="Q44" s="66"/>
      <c r="R44" s="66"/>
      <c r="S44" s="66"/>
      <c r="T44" s="66"/>
      <c r="V44" s="66" t="s">
        <v>330</v>
      </c>
      <c r="W44" s="66"/>
      <c r="X44" s="66"/>
      <c r="Y44" s="66"/>
      <c r="Z44" s="66"/>
      <c r="AA44" s="66"/>
      <c r="AC44" s="66" t="s">
        <v>286</v>
      </c>
      <c r="AD44" s="66"/>
      <c r="AE44" s="66"/>
      <c r="AF44" s="66"/>
      <c r="AG44" s="66"/>
      <c r="AH44" s="66"/>
      <c r="AJ44" s="66" t="s">
        <v>297</v>
      </c>
      <c r="AK44" s="66"/>
      <c r="AL44" s="66"/>
      <c r="AM44" s="66"/>
      <c r="AN44" s="66"/>
      <c r="AO44" s="66"/>
      <c r="AQ44" s="66" t="s">
        <v>287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331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280</v>
      </c>
      <c r="C45" s="60" t="s">
        <v>293</v>
      </c>
      <c r="D45" s="60" t="s">
        <v>303</v>
      </c>
      <c r="E45" s="60" t="s">
        <v>277</v>
      </c>
      <c r="F45" s="60" t="s">
        <v>276</v>
      </c>
      <c r="H45" s="60"/>
      <c r="I45" s="60" t="s">
        <v>280</v>
      </c>
      <c r="J45" s="60" t="s">
        <v>293</v>
      </c>
      <c r="K45" s="60" t="s">
        <v>303</v>
      </c>
      <c r="L45" s="60" t="s">
        <v>277</v>
      </c>
      <c r="M45" s="60" t="s">
        <v>276</v>
      </c>
      <c r="O45" s="60"/>
      <c r="P45" s="60" t="s">
        <v>280</v>
      </c>
      <c r="Q45" s="60" t="s">
        <v>293</v>
      </c>
      <c r="R45" s="60" t="s">
        <v>303</v>
      </c>
      <c r="S45" s="60" t="s">
        <v>277</v>
      </c>
      <c r="T45" s="60" t="s">
        <v>276</v>
      </c>
      <c r="V45" s="60"/>
      <c r="W45" s="60" t="s">
        <v>280</v>
      </c>
      <c r="X45" s="60" t="s">
        <v>293</v>
      </c>
      <c r="Y45" s="60" t="s">
        <v>303</v>
      </c>
      <c r="Z45" s="60" t="s">
        <v>277</v>
      </c>
      <c r="AA45" s="60" t="s">
        <v>276</v>
      </c>
      <c r="AC45" s="60"/>
      <c r="AD45" s="60" t="s">
        <v>280</v>
      </c>
      <c r="AE45" s="60" t="s">
        <v>293</v>
      </c>
      <c r="AF45" s="60" t="s">
        <v>303</v>
      </c>
      <c r="AG45" s="60" t="s">
        <v>277</v>
      </c>
      <c r="AH45" s="60" t="s">
        <v>276</v>
      </c>
      <c r="AJ45" s="60"/>
      <c r="AK45" s="60" t="s">
        <v>280</v>
      </c>
      <c r="AL45" s="60" t="s">
        <v>293</v>
      </c>
      <c r="AM45" s="60" t="s">
        <v>303</v>
      </c>
      <c r="AN45" s="60" t="s">
        <v>277</v>
      </c>
      <c r="AO45" s="60" t="s">
        <v>276</v>
      </c>
      <c r="AQ45" s="60"/>
      <c r="AR45" s="60" t="s">
        <v>280</v>
      </c>
      <c r="AS45" s="60" t="s">
        <v>293</v>
      </c>
      <c r="AT45" s="60" t="s">
        <v>303</v>
      </c>
      <c r="AU45" s="60" t="s">
        <v>277</v>
      </c>
      <c r="AV45" s="60" t="s">
        <v>276</v>
      </c>
      <c r="AX45" s="60"/>
      <c r="AY45" s="60" t="s">
        <v>280</v>
      </c>
      <c r="AZ45" s="60" t="s">
        <v>293</v>
      </c>
      <c r="BA45" s="60" t="s">
        <v>303</v>
      </c>
      <c r="BB45" s="60" t="s">
        <v>277</v>
      </c>
      <c r="BC45" s="60" t="s">
        <v>276</v>
      </c>
      <c r="BE45" s="60"/>
      <c r="BF45" s="60" t="s">
        <v>280</v>
      </c>
      <c r="BG45" s="60" t="s">
        <v>293</v>
      </c>
      <c r="BH45" s="60" t="s">
        <v>303</v>
      </c>
      <c r="BI45" s="60" t="s">
        <v>277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5.3673890000000002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7.4520739999999996</v>
      </c>
      <c r="O46" s="60" t="s">
        <v>288</v>
      </c>
      <c r="P46" s="60">
        <v>600</v>
      </c>
      <c r="Q46" s="60">
        <v>800</v>
      </c>
      <c r="R46" s="60">
        <v>0</v>
      </c>
      <c r="S46" s="60">
        <v>10000</v>
      </c>
      <c r="T46" s="60">
        <v>631.04114000000004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4.8769300000000002E-2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3.1833227000000002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60.6755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58.443644999999997</v>
      </c>
      <c r="AX46" s="60" t="s">
        <v>299</v>
      </c>
      <c r="AY46" s="60"/>
      <c r="AZ46" s="60"/>
      <c r="BA46" s="60"/>
      <c r="BB46" s="60"/>
      <c r="BC46" s="60"/>
      <c r="BE46" s="60" t="s">
        <v>289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0" sqref="G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55</v>
      </c>
      <c r="E2" s="55">
        <v>1623.7505000000001</v>
      </c>
      <c r="F2" s="55">
        <v>296.10340000000002</v>
      </c>
      <c r="G2" s="55">
        <v>14.510619999999999</v>
      </c>
      <c r="H2" s="55">
        <v>8.7119169999999997</v>
      </c>
      <c r="I2" s="55">
        <v>5.7987026999999998</v>
      </c>
      <c r="J2" s="55">
        <v>36.847304999999999</v>
      </c>
      <c r="K2" s="55">
        <v>28.513822999999999</v>
      </c>
      <c r="L2" s="55">
        <v>8.3334840000000003</v>
      </c>
      <c r="M2" s="55">
        <v>10.25755</v>
      </c>
      <c r="N2" s="55">
        <v>1.1037303999999999</v>
      </c>
      <c r="O2" s="55">
        <v>4.1125474000000004</v>
      </c>
      <c r="P2" s="55">
        <v>352.62997000000001</v>
      </c>
      <c r="Q2" s="55">
        <v>7.397799</v>
      </c>
      <c r="R2" s="55">
        <v>103.69686</v>
      </c>
      <c r="S2" s="55">
        <v>6.7806315000000001</v>
      </c>
      <c r="T2" s="55">
        <v>1162.9949999999999</v>
      </c>
      <c r="U2" s="55">
        <v>0.59013545999999995</v>
      </c>
      <c r="V2" s="55">
        <v>4.1840997</v>
      </c>
      <c r="W2" s="55">
        <v>60.527003999999998</v>
      </c>
      <c r="X2" s="55">
        <v>25.556467000000001</v>
      </c>
      <c r="Y2" s="55">
        <v>0.77629870000000001</v>
      </c>
      <c r="Z2" s="55">
        <v>0.42378062</v>
      </c>
      <c r="AA2" s="55">
        <v>9.995851</v>
      </c>
      <c r="AB2" s="55">
        <v>0.77960309999999999</v>
      </c>
      <c r="AC2" s="55">
        <v>196.59559999999999</v>
      </c>
      <c r="AD2" s="55">
        <v>2.2744819999999999</v>
      </c>
      <c r="AE2" s="55">
        <v>0.94326239999999995</v>
      </c>
      <c r="AF2" s="55">
        <v>0.37580069999999999</v>
      </c>
      <c r="AG2" s="55">
        <v>142.17905999999999</v>
      </c>
      <c r="AH2" s="55">
        <v>118.868996</v>
      </c>
      <c r="AI2" s="55">
        <v>23.310065999999999</v>
      </c>
      <c r="AJ2" s="55">
        <v>748.15374999999995</v>
      </c>
      <c r="AK2" s="55">
        <v>1339.9535000000001</v>
      </c>
      <c r="AL2" s="55">
        <v>16.416944999999998</v>
      </c>
      <c r="AM2" s="55">
        <v>1415.8489999999999</v>
      </c>
      <c r="AN2" s="55">
        <v>66.425650000000005</v>
      </c>
      <c r="AO2" s="55">
        <v>5.3673890000000002</v>
      </c>
      <c r="AP2" s="55">
        <v>4.6455703000000002</v>
      </c>
      <c r="AQ2" s="55">
        <v>0.72181930000000005</v>
      </c>
      <c r="AR2" s="55">
        <v>7.4520739999999996</v>
      </c>
      <c r="AS2" s="55">
        <v>631.04114000000004</v>
      </c>
      <c r="AT2" s="55">
        <v>4.8769300000000002E-2</v>
      </c>
      <c r="AU2" s="55">
        <v>3.1833227000000002</v>
      </c>
      <c r="AV2" s="55">
        <v>60.6755</v>
      </c>
      <c r="AW2" s="55">
        <v>58.443644999999997</v>
      </c>
      <c r="AX2" s="55">
        <v>2.8709064999999999E-2</v>
      </c>
      <c r="AY2" s="55">
        <v>0.25716227000000003</v>
      </c>
      <c r="AZ2" s="55">
        <v>45.148654999999998</v>
      </c>
      <c r="BA2" s="55">
        <v>9.6814029999999995</v>
      </c>
      <c r="BB2" s="55">
        <v>2.7954850000000002</v>
      </c>
      <c r="BC2" s="55">
        <v>3.6899137</v>
      </c>
      <c r="BD2" s="55">
        <v>3.1938480999999999</v>
      </c>
      <c r="BE2" s="55">
        <v>0.20867282000000001</v>
      </c>
      <c r="BF2" s="55">
        <v>1.3653107</v>
      </c>
      <c r="BG2" s="55">
        <v>0</v>
      </c>
      <c r="BH2" s="55">
        <v>0</v>
      </c>
      <c r="BI2" s="55">
        <v>0</v>
      </c>
      <c r="BJ2" s="55">
        <v>9.6639480000000003E-3</v>
      </c>
      <c r="BK2" s="55">
        <v>0</v>
      </c>
      <c r="BL2" s="55">
        <v>7.0087720000000006E-2</v>
      </c>
      <c r="BM2" s="55">
        <v>0.99308289999999999</v>
      </c>
      <c r="BN2" s="55">
        <v>0.3043034</v>
      </c>
      <c r="BO2" s="55">
        <v>14.133419999999999</v>
      </c>
      <c r="BP2" s="55">
        <v>2.7023424999999999</v>
      </c>
      <c r="BQ2" s="55">
        <v>4.6818140000000001</v>
      </c>
      <c r="BR2" s="55">
        <v>15.062469500000001</v>
      </c>
      <c r="BS2" s="55">
        <v>2.6953795</v>
      </c>
      <c r="BT2" s="55">
        <v>3.4418682999999999</v>
      </c>
      <c r="BU2" s="55">
        <v>0.12689415000000001</v>
      </c>
      <c r="BV2" s="55">
        <v>6.7811629999999998E-3</v>
      </c>
      <c r="BW2" s="55">
        <v>0.23660839</v>
      </c>
      <c r="BX2" s="55">
        <v>0.38744269999999997</v>
      </c>
      <c r="BY2" s="55">
        <v>2.6054325999999999E-2</v>
      </c>
      <c r="BZ2" s="55">
        <v>1.10562316E-4</v>
      </c>
      <c r="CA2" s="55">
        <v>8.2408674000000001E-2</v>
      </c>
      <c r="CB2" s="55">
        <v>2.3719589999999999E-3</v>
      </c>
      <c r="CC2" s="55">
        <v>4.2756848E-2</v>
      </c>
      <c r="CD2" s="55">
        <v>0.81677080000000002</v>
      </c>
      <c r="CE2" s="55">
        <v>1.9019016999999999E-2</v>
      </c>
      <c r="CF2" s="55">
        <v>7.0874930000000003E-2</v>
      </c>
      <c r="CG2" s="55">
        <v>0</v>
      </c>
      <c r="CH2" s="55">
        <v>9.0621409999999993E-3</v>
      </c>
      <c r="CI2" s="55">
        <v>0</v>
      </c>
      <c r="CJ2" s="55">
        <v>1.8886191999999999</v>
      </c>
      <c r="CK2" s="55">
        <v>2.9476313000000001E-3</v>
      </c>
      <c r="CL2" s="55">
        <v>0.94486219999999999</v>
      </c>
      <c r="CM2" s="55">
        <v>1.0262562</v>
      </c>
      <c r="CN2" s="55">
        <v>1550.2891</v>
      </c>
      <c r="CO2" s="55">
        <v>2624.5435000000002</v>
      </c>
      <c r="CP2" s="55">
        <v>819.54816000000005</v>
      </c>
      <c r="CQ2" s="55">
        <v>467.53726</v>
      </c>
      <c r="CR2" s="55">
        <v>264.34778</v>
      </c>
      <c r="CS2" s="55">
        <v>450.69362999999998</v>
      </c>
      <c r="CT2" s="55">
        <v>1464.9802</v>
      </c>
      <c r="CU2" s="55">
        <v>633.85260000000005</v>
      </c>
      <c r="CV2" s="55">
        <v>1473.3696</v>
      </c>
      <c r="CW2" s="55">
        <v>616.56853999999998</v>
      </c>
      <c r="CX2" s="55">
        <v>207.3304</v>
      </c>
      <c r="CY2" s="55">
        <v>2284.1565000000001</v>
      </c>
      <c r="CZ2" s="55">
        <v>695.36509999999998</v>
      </c>
      <c r="DA2" s="55">
        <v>2053.1023</v>
      </c>
      <c r="DB2" s="55">
        <v>2460.5830000000001</v>
      </c>
      <c r="DC2" s="55">
        <v>2421.5999000000002</v>
      </c>
      <c r="DD2" s="55">
        <v>3281.8733000000002</v>
      </c>
      <c r="DE2" s="55">
        <v>568.21045000000004</v>
      </c>
      <c r="DF2" s="55">
        <v>2823.8937999999998</v>
      </c>
      <c r="DG2" s="55">
        <v>778.78150000000005</v>
      </c>
      <c r="DH2" s="55">
        <v>34.576706000000001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9.6814029999999995</v>
      </c>
      <c r="B6">
        <f>BB2</f>
        <v>2.7954850000000002</v>
      </c>
      <c r="C6">
        <f>BC2</f>
        <v>3.6899137</v>
      </c>
      <c r="D6">
        <f>BD2</f>
        <v>3.1938480999999999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21" sqref="K2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23951</v>
      </c>
      <c r="C2" s="51">
        <f ca="1">YEAR(TODAY())-YEAR(B2)+IF(TODAY()&gt;=DATE(YEAR(TODAY()),MONTH(B2),DAY(B2)),0,-1)</f>
        <v>56</v>
      </c>
      <c r="E2" s="47">
        <v>170.8</v>
      </c>
      <c r="F2" s="48" t="s">
        <v>275</v>
      </c>
      <c r="G2" s="47">
        <v>72.599999999999994</v>
      </c>
      <c r="H2" s="46" t="s">
        <v>40</v>
      </c>
      <c r="I2" s="67">
        <f>ROUND(G3/E3^2,1)</f>
        <v>24.9</v>
      </c>
    </row>
    <row r="3" spans="1:9" x14ac:dyDescent="0.3">
      <c r="E3" s="46">
        <f>E2/100</f>
        <v>1.7080000000000002</v>
      </c>
      <c r="F3" s="46" t="s">
        <v>39</v>
      </c>
      <c r="G3" s="46">
        <f>G2</f>
        <v>72.599999999999994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44334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김근배, ID : H1900720)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13일 14:19:48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8" sqref="Y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44334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56</v>
      </c>
      <c r="G12" s="132"/>
      <c r="H12" s="132"/>
      <c r="I12" s="132"/>
      <c r="K12" s="123">
        <f>'개인정보 및 신체계측 입력'!E2</f>
        <v>170.8</v>
      </c>
      <c r="L12" s="124"/>
      <c r="M12" s="117">
        <f>'개인정보 및 신체계측 입력'!G2</f>
        <v>72.599999999999994</v>
      </c>
      <c r="N12" s="118"/>
      <c r="O12" s="113" t="s">
        <v>270</v>
      </c>
      <c r="P12" s="107"/>
      <c r="Q12" s="110">
        <f>'개인정보 및 신체계측 입력'!I2</f>
        <v>24.9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김근배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85.218999999999994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4.1760000000000002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10.605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0.9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1.6</v>
      </c>
      <c r="L72" s="34" t="s">
        <v>52</v>
      </c>
      <c r="M72" s="34">
        <f>ROUND('DRIs DATA'!K8,1)</f>
        <v>3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13.83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34.869999999999997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25.56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51.97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17.77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89.33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53.67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2021-08-13T05:53:44Z</dcterms:modified>
</cp:coreProperties>
</file>