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<sst xmlns="http://schemas.openxmlformats.org/spreadsheetml/2006/main" count="692" uniqueCount="338">
  <si>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</si>
  <si>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</si>
  <si>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</si>
  <si>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</si>
  <si>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</si>
  <si>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</si>
  <si>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</si>
  <si>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</si>
  <si>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</si>
  <si>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</si>
  <si>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</si>
  <si>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</si>
  <si>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</si>
  <si>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</si>
  <si>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</si>
  <si>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</si>
  <si>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</si>
  <si>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</si>
  <si>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</si>
  <si>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</si>
  <si>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</si>
  <si>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</si>
  <si>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</si>
  <si>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</si>
  <si>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</si>
  <si>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</si>
  <si>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</si>
  <si>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</si>
  <si>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</si>
  <si>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</si>
  <si>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</si>
  <si>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</si>
  <si>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</si>
  <si>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</si>
  <si>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</si>
  <si>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</si>
  <si>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</si>
  <si>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</si>
  <si>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</si>
  <si>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</si>
  <si>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</si>
  <si>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</si>
  <si>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</si>
  <si>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</si>
  <si>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</si>
  <si>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</si>
  <si>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</si>
  <si>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</si>
  <si>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</si>
  <si>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</si>
  <si>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</si>
  <si>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</si>
  <si>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</si>
  <si>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</si>
  <si>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</si>
  <si>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</si>
  <si>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</si>
  <si>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</si>
  <si>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</si>
  <si>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</si>
  <si>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</si>
  <si>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</si>
  <si>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</si>
  <si>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</si>
  <si>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</si>
  <si>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</si>
  <si>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</si>
  <si>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</si>
  <si>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</si>
  <si>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</si>
  <si>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</si>
  <si>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</si>
  <si>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</si>
  <si>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</si>
  <si>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</si>
  <si>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</si>
  <si>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</si>
  <si>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</si>
  <si>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</si>
  <si>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</si>
  <si>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</si>
  <si>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</si>
  <si>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</si>
  <si>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</si>
  <si>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</si>
  <si>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</si>
  <si>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</si>
  <si>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</si>
  <si>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</si>
  <si>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</si>
  <si>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</si>
  <si>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</si>
  <si>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</si>
  <si>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</si>
  <si>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</si>
  <si>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</si>
  <si>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</si>
  <si>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</si>
  <si>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</si>
  <si>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</si>
  <si>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</si>
  <si>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</si>
  <si>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</si>
  <si>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</si>
  <si>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</si>
  <si>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</si>
  <si>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</si>
  <si>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</si>
  <si>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</si>
  <si>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</si>
  <si>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</si>
  <si>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</si>
  <si>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</si>
  <si>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</si>
  <si>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</si>
  <si>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</si>
  <si>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</si>
  <si>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</si>
  <si>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</si>
  <si>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</si>
  <si>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</si>
  <si>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</si>
  <si>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</si>
  <si>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</si>
  <si>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</si>
  <si>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</si>
  <si>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</si>
  <si>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</si>
  <si>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</si>
  <si>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</si>
  <si>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</si>
  <si>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</si>
  <si>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</si>
  <si>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</si>
  <si>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</si>
  <si>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</si>
  <si>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</si>
  <si>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</si>
  <si>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</si>
  <si>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</si>
  <si>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</si>
  <si>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</si>
  <si>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</si>
  <si>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</si>
  <si>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</si>
  <si>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</si>
  <si>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</si>
  <si>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</si>
  <si>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</si>
  <si>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</si>
  <si>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</si>
  <si>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</si>
  <si>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</si>
  <si>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</si>
  <si>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</si>
  <si>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</si>
  <si>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</si>
  <si>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</si>
  <si>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</si>
  <si>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</si>
  <si>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</si>
  <si>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</si>
  <si>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</si>
  <si>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</si>
  <si>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</si>
  <si>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</si>
  <si>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</si>
  <si>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</si>
  <si>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</si>
  <si>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</si>
  <si>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</si>
  <si>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</si>
  <si>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</si>
  <si>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</si>
  <si>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</si>
  <si>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</si>
  <si>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</si>
  <si>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</si>
  <si>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</si>
  <si>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</si>
  <si>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</si>
  <si>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</si>
  <si>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</si>
  <si>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</si>
  <si>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</si>
  <si>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</si>
  <si>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</si>
  <si>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</si>
  <si>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</si>
  <si>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</si>
  <si>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</si>
  <si>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</si>
  <si>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</si>
  <si>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</si>
  <si>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</si>
  <si>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</si>
  <si>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</si>
  <si>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</si>
  <si>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</si>
  <si>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</si>
  <si>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</si>
  <si>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</si>
  <si>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</si>
  <si>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</si>
  <si>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</si>
  <si>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</si>
  <si>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</si>
  <si>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</si>
  <si>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</si>
  <si>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</si>
  <si>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</si>
  <si>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</si>
  <si>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</si>
  <si>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</si>
  <si>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</si>
  <si>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</si>
  <si>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</si>
  <si>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</si>
  <si>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</si>
  <si>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</si>
  <si>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</si>
  <si>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</si>
  <si>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</si>
  <si>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</si>
  <si>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</si>
  <si>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</si>
  <si>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</si>
  <si>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</si>
  <si>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</si>
  <si>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</si>
  <si>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</si>
  <si>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</si>
  <si>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</si>
  <si>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</si>
  <si>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</si>
  <si>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</si>
  <si>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</si>
  <si>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</si>
  <si>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</si>
  <si>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</si>
  <si>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</si>
  <si>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</si>
  <si>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</si>
  <si>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</si>
  <si>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</si>
  <si>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</si>
  <si>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</si>
  <si>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</si>
  <si>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</si>
  <si>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</si>
  <si>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</si>
  <si>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</si>
  <si>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</si>
  <si>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</si>
  <si>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</si>
  <si>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</si>
  <si>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</si>
  <si>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</si>
  <si>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</si>
  <si>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</si>
  <si>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</si>
  <si>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</si>
  <si>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</si>
  <si>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</si>
  <si>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</si>
  <si>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</si>
  <si>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</si>
  <si>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</si>
  <si>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</si>
  <si>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</si>
  <si>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</si>
  <si>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</si>
  <si>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</si>
  <si>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</si>
  <si>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</si>
  <si>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</si>
  <si>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상한섭취량</t>
    <phoneticPr fontId="1" type="noConversion"/>
  </si>
  <si>
    <t>비타민B12</t>
    <phoneticPr fontId="1" type="noConversion"/>
  </si>
  <si>
    <t>열량영양소</t>
    <phoneticPr fontId="1" type="noConversion"/>
  </si>
  <si>
    <t>평균필요량</t>
    <phoneticPr fontId="1" type="noConversion"/>
  </si>
  <si>
    <t>지방</t>
    <phoneticPr fontId="1" type="noConversion"/>
  </si>
  <si>
    <t>판토텐산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</si>
  <si>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</si>
  <si>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</si>
  <si>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</si>
  <si>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</si>
  <si>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구리(ug/일)</t>
    <phoneticPr fontId="1" type="noConversion"/>
  </si>
  <si>
    <t>수용성 비타민</t>
    <phoneticPr fontId="1" type="noConversion"/>
  </si>
  <si>
    <t>다량 무기질</t>
    <phoneticPr fontId="1" type="noConversion"/>
  </si>
  <si>
    <t>티아민</t>
    <phoneticPr fontId="1" type="noConversion"/>
  </si>
  <si>
    <t>n-6불포화</t>
    <phoneticPr fontId="1" type="noConversion"/>
  </si>
  <si>
    <t>인</t>
    <phoneticPr fontId="1" type="noConversion"/>
  </si>
  <si>
    <t>몰리브덴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</si>
  <si>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</si>
  <si>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</si>
  <si>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</si>
  <si>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충분섭취량</t>
    <phoneticPr fontId="1" type="noConversion"/>
  </si>
  <si>
    <t>정보</t>
    <phoneticPr fontId="1" type="noConversion"/>
  </si>
  <si>
    <t>출력시각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</si>
  <si>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</si>
  <si>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</si>
  <si>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</si>
  <si>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</si>
  <si>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</si>
  <si>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</si>
  <si>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</si>
  <si>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</si>
  <si>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</si>
  <si>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비타민C</t>
    <phoneticPr fontId="1" type="noConversion"/>
  </si>
  <si>
    <t>비타민B6</t>
    <phoneticPr fontId="1" type="noConversion"/>
  </si>
  <si>
    <t>비오틴</t>
    <phoneticPr fontId="1" type="noConversion"/>
  </si>
  <si>
    <t>엽산(μg DFE/일)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</si>
  <si>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</si>
  <si>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</si>
  <si>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</si>
  <si>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</si>
  <si>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크롬</t>
    <phoneticPr fontId="1" type="noConversion"/>
  </si>
  <si>
    <t>섭취량</t>
    <phoneticPr fontId="1" type="noConversion"/>
  </si>
  <si>
    <t>권장섭취량</t>
    <phoneticPr fontId="1" type="noConversion"/>
  </si>
  <si>
    <t>적정비율(최소)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</si>
  <si>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</si>
  <si>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</si>
  <si>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</si>
  <si>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</si>
  <si>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</si>
  <si>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</si>
  <si>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</si>
  <si>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칼슘</t>
    <phoneticPr fontId="1" type="noConversion"/>
  </si>
  <si>
    <t>염소</t>
    <phoneticPr fontId="1" type="noConversion"/>
  </si>
  <si>
    <t>마그네슘</t>
    <phoneticPr fontId="1" type="noConversion"/>
  </si>
  <si>
    <t>요오드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</si>
  <si>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</si>
  <si>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</si>
  <si>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</si>
  <si>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(설문지 : FFQ 95문항 설문지, 사용자 : 박혜숙, ID : H1900723)</t>
  </si>
  <si>
    <t>2021년 08월 17일 12:56:05</t>
  </si>
  <si>
    <t>H1900723</t>
  </si>
  <si>
    <t>박혜숙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</si>
</sst>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42.188805000000002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535880"/>
        <c:axId val="405543328"/>
      </c:barChart>
      <c:catAx>
        <c:axId val="405535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543328"/>
        <c:crosses val="autoZero"/>
        <c:auto val="1"/>
        <c:lblAlgn val="ctr"/>
        <c:lblOffset val="100"/>
        <c:noMultiLvlLbl val="0"/>
      </c:catAx>
      <c:valAx>
        <c:axId val="40554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53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2.3601437000000001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4960"/>
        <c:axId val="519166528"/>
      </c:barChart>
      <c:catAx>
        <c:axId val="51916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6528"/>
        <c:crosses val="autoZero"/>
        <c:auto val="1"/>
        <c:lblAlgn val="ctr"/>
        <c:lblOffset val="100"/>
        <c:noMultiLvlLbl val="0"/>
      </c:catAx>
      <c:valAx>
        <c:axId val="519166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11.6424465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4176"/>
        <c:axId val="519166920"/>
      </c:barChart>
      <c:catAx>
        <c:axId val="51916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6920"/>
        <c:crosses val="autoZero"/>
        <c:auto val="1"/>
        <c:lblAlgn val="ctr"/>
        <c:lblOffset val="100"/>
        <c:noMultiLvlLbl val="0"/>
      </c:catAx>
      <c:valAx>
        <c:axId val="519166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827.93240000000003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9272"/>
        <c:axId val="519169664"/>
      </c:barChart>
      <c:catAx>
        <c:axId val="51916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9664"/>
        <c:crosses val="autoZero"/>
        <c:auto val="1"/>
        <c:lblAlgn val="ctr"/>
        <c:lblOffset val="100"/>
        <c:noMultiLvlLbl val="0"/>
      </c:catAx>
      <c:valAx>
        <c:axId val="51916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2286.0650000000001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70840"/>
        <c:axId val="515191096"/>
      </c:barChart>
      <c:catAx>
        <c:axId val="51917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191096"/>
        <c:crosses val="autoZero"/>
        <c:auto val="1"/>
        <c:lblAlgn val="ctr"/>
        <c:lblOffset val="100"/>
        <c:noMultiLvlLbl val="0"/>
      </c:catAx>
      <c:valAx>
        <c:axId val="5151910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7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227.59073000000001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189136"/>
        <c:axId val="515187568"/>
      </c:barChart>
      <c:catAx>
        <c:axId val="51518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187568"/>
        <c:crosses val="autoZero"/>
        <c:auto val="1"/>
        <c:lblAlgn val="ctr"/>
        <c:lblOffset val="100"/>
        <c:noMultiLvlLbl val="0"/>
      </c:catAx>
      <c:valAx>
        <c:axId val="51518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18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71.199036000000007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188352"/>
        <c:axId val="515190704"/>
      </c:barChart>
      <c:catAx>
        <c:axId val="51518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190704"/>
        <c:crosses val="autoZero"/>
        <c:auto val="1"/>
        <c:lblAlgn val="ctr"/>
        <c:lblOffset val="100"/>
        <c:noMultiLvlLbl val="0"/>
      </c:catAx>
      <c:valAx>
        <c:axId val="51519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18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6.3244575999999997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191488"/>
        <c:axId val="515192664"/>
      </c:barChart>
      <c:catAx>
        <c:axId val="51519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192664"/>
        <c:crosses val="autoZero"/>
        <c:auto val="1"/>
        <c:lblAlgn val="ctr"/>
        <c:lblOffset val="100"/>
        <c:noMultiLvlLbl val="0"/>
      </c:catAx>
      <c:valAx>
        <c:axId val="51519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19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418.24927000000002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190312"/>
        <c:axId val="515186392"/>
      </c:barChart>
      <c:catAx>
        <c:axId val="51519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186392"/>
        <c:crosses val="autoZero"/>
        <c:auto val="1"/>
        <c:lblAlgn val="ctr"/>
        <c:lblOffset val="100"/>
        <c:noMultiLvlLbl val="0"/>
      </c:catAx>
      <c:valAx>
        <c:axId val="5151863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19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9.3820829999999994E-3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189920"/>
        <c:axId val="515189528"/>
      </c:barChart>
      <c:catAx>
        <c:axId val="51518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189528"/>
        <c:crosses val="autoZero"/>
        <c:auto val="1"/>
        <c:lblAlgn val="ctr"/>
        <c:lblOffset val="100"/>
        <c:noMultiLvlLbl val="0"/>
      </c:catAx>
      <c:valAx>
        <c:axId val="515189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18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1.8376887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188744"/>
        <c:axId val="515193056"/>
      </c:barChart>
      <c:catAx>
        <c:axId val="515188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193056"/>
        <c:crosses val="autoZero"/>
        <c:auto val="1"/>
        <c:lblAlgn val="ctr"/>
        <c:lblOffset val="100"/>
        <c:noMultiLvlLbl val="0"/>
      </c:catAx>
      <c:valAx>
        <c:axId val="515193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18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17.88843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536272"/>
        <c:axId val="405538624"/>
      </c:barChart>
      <c:catAx>
        <c:axId val="40553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538624"/>
        <c:crosses val="autoZero"/>
        <c:auto val="1"/>
        <c:lblAlgn val="ctr"/>
        <c:lblOffset val="100"/>
        <c:noMultiLvlLbl val="0"/>
      </c:catAx>
      <c:valAx>
        <c:axId val="405538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53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77.523505999999998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230680"/>
        <c:axId val="520228328"/>
      </c:barChart>
      <c:catAx>
        <c:axId val="520230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228328"/>
        <c:crosses val="autoZero"/>
        <c:auto val="1"/>
        <c:lblAlgn val="ctr"/>
        <c:lblOffset val="100"/>
        <c:noMultiLvlLbl val="0"/>
      </c:catAx>
      <c:valAx>
        <c:axId val="520228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230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46.722999999999999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233032"/>
        <c:axId val="520228720"/>
      </c:barChart>
      <c:catAx>
        <c:axId val="52023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228720"/>
        <c:crosses val="autoZero"/>
        <c:auto val="1"/>
        <c:lblAlgn val="ctr"/>
        <c:lblOffset val="100"/>
        <c:noMultiLvlLbl val="0"/>
      </c:catAx>
      <c:valAx>
        <c:axId val="520228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23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4.4850000000000003</c:v>
                </c:pt>
                <c:pt idx="1">
                  <c:v>17.212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235776"/>
        <c:axId val="520231072"/>
      </c:barChart>
      <c:catAx>
        <c:axId val="52023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231072"/>
        <c:crosses val="autoZero"/>
        <c:auto val="1"/>
        <c:lblAlgn val="ctr"/>
        <c:lblOffset val="100"/>
        <c:noMultiLvlLbl val="0"/>
      </c:catAx>
      <c:valAx>
        <c:axId val="52023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23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12.374840000000001</c:v>
                </c:pt>
                <c:pt idx="1">
                  <c:v>13.426695</c:v>
                </c:pt>
                <c:pt idx="2">
                  <c:v>10.905804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413.74207000000001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234600"/>
        <c:axId val="520231856"/>
      </c:barChart>
      <c:catAx>
        <c:axId val="52023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231856"/>
        <c:crosses val="autoZero"/>
        <c:auto val="1"/>
        <c:lblAlgn val="ctr"/>
        <c:lblOffset val="100"/>
        <c:noMultiLvlLbl val="0"/>
      </c:catAx>
      <c:valAx>
        <c:axId val="520231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23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14.014219000000001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229112"/>
        <c:axId val="520235384"/>
      </c:barChart>
      <c:catAx>
        <c:axId val="52022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235384"/>
        <c:crosses val="autoZero"/>
        <c:auto val="1"/>
        <c:lblAlgn val="ctr"/>
        <c:lblOffset val="100"/>
        <c:noMultiLvlLbl val="0"/>
      </c:catAx>
      <c:valAx>
        <c:axId val="520235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22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75.564999999999998</c:v>
                </c:pt>
                <c:pt idx="1">
                  <c:v>10.73</c:v>
                </c:pt>
                <c:pt idx="2">
                  <c:v>13.705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229504"/>
        <c:axId val="520229896"/>
      </c:barChart>
      <c:catAx>
        <c:axId val="52022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229896"/>
        <c:crosses val="autoZero"/>
        <c:auto val="1"/>
        <c:lblAlgn val="ctr"/>
        <c:lblOffset val="100"/>
        <c:noMultiLvlLbl val="0"/>
      </c:catAx>
      <c:valAx>
        <c:axId val="520229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22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1381.4349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187176"/>
        <c:axId val="517286480"/>
      </c:barChart>
      <c:catAx>
        <c:axId val="51518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86480"/>
        <c:crosses val="autoZero"/>
        <c:auto val="1"/>
        <c:lblAlgn val="ctr"/>
        <c:lblOffset val="100"/>
        <c:noMultiLvlLbl val="0"/>
      </c:catAx>
      <c:valAx>
        <c:axId val="517286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18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190.81844000000001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80600"/>
        <c:axId val="517287264"/>
      </c:barChart>
      <c:catAx>
        <c:axId val="517280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87264"/>
        <c:crosses val="autoZero"/>
        <c:auto val="1"/>
        <c:lblAlgn val="ctr"/>
        <c:lblOffset val="100"/>
        <c:noMultiLvlLbl val="0"/>
      </c:catAx>
      <c:valAx>
        <c:axId val="517287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8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431.19686999999999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86872"/>
        <c:axId val="517285696"/>
      </c:barChart>
      <c:catAx>
        <c:axId val="51728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85696"/>
        <c:crosses val="autoZero"/>
        <c:auto val="1"/>
        <c:lblAlgn val="ctr"/>
        <c:lblOffset val="100"/>
        <c:noMultiLvlLbl val="0"/>
      </c:catAx>
      <c:valAx>
        <c:axId val="51728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8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2.6766744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540976"/>
        <c:axId val="405537448"/>
      </c:barChart>
      <c:catAx>
        <c:axId val="40554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537448"/>
        <c:crosses val="autoZero"/>
        <c:auto val="1"/>
        <c:lblAlgn val="ctr"/>
        <c:lblOffset val="100"/>
        <c:noMultiLvlLbl val="0"/>
      </c:catAx>
      <c:valAx>
        <c:axId val="405537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54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2258.6826000000001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86088"/>
        <c:axId val="517280992"/>
      </c:barChart>
      <c:catAx>
        <c:axId val="51728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80992"/>
        <c:crosses val="autoZero"/>
        <c:auto val="1"/>
        <c:lblAlgn val="ctr"/>
        <c:lblOffset val="100"/>
        <c:noMultiLvlLbl val="0"/>
      </c:catAx>
      <c:valAx>
        <c:axId val="51728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8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8.3061469999999993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80208"/>
        <c:axId val="517283344"/>
      </c:barChart>
      <c:catAx>
        <c:axId val="51728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83344"/>
        <c:crosses val="autoZero"/>
        <c:auto val="1"/>
        <c:lblAlgn val="ctr"/>
        <c:lblOffset val="100"/>
        <c:noMultiLvlLbl val="0"/>
      </c:catAx>
      <c:valAx>
        <c:axId val="517283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8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1.3663869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81776"/>
        <c:axId val="517282560"/>
      </c:barChart>
      <c:catAx>
        <c:axId val="51728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82560"/>
        <c:crosses val="autoZero"/>
        <c:auto val="1"/>
        <c:lblAlgn val="ctr"/>
        <c:lblOffset val="100"/>
        <c:noMultiLvlLbl val="0"/>
      </c:catAx>
      <c:valAx>
        <c:axId val="51728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8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96.090255999999997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536664"/>
        <c:axId val="405540584"/>
      </c:barChart>
      <c:catAx>
        <c:axId val="40553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540584"/>
        <c:crosses val="autoZero"/>
        <c:auto val="1"/>
        <c:lblAlgn val="ctr"/>
        <c:lblOffset val="100"/>
        <c:noMultiLvlLbl val="0"/>
      </c:catAx>
      <c:valAx>
        <c:axId val="405540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53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1.0339149999999999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537056"/>
        <c:axId val="405538232"/>
      </c:barChart>
      <c:catAx>
        <c:axId val="40553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538232"/>
        <c:crosses val="autoZero"/>
        <c:auto val="1"/>
        <c:lblAlgn val="ctr"/>
        <c:lblOffset val="100"/>
        <c:noMultiLvlLbl val="0"/>
      </c:catAx>
      <c:valAx>
        <c:axId val="405538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53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10.153606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57872"/>
        <c:axId val="511650424"/>
      </c:barChart>
      <c:catAx>
        <c:axId val="51165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50424"/>
        <c:crosses val="autoZero"/>
        <c:auto val="1"/>
        <c:lblAlgn val="ctr"/>
        <c:lblOffset val="100"/>
        <c:noMultiLvlLbl val="0"/>
      </c:catAx>
      <c:valAx>
        <c:axId val="51165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5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1.3663869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7704"/>
        <c:axId val="519167312"/>
      </c:barChart>
      <c:catAx>
        <c:axId val="51916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7312"/>
        <c:crosses val="autoZero"/>
        <c:auto val="1"/>
        <c:lblAlgn val="ctr"/>
        <c:lblOffset val="100"/>
        <c:noMultiLvlLbl val="0"/>
      </c:catAx>
      <c:valAx>
        <c:axId val="51916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336.38929999999999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8880"/>
        <c:axId val="519170448"/>
      </c:barChart>
      <c:catAx>
        <c:axId val="51916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70448"/>
        <c:crosses val="autoZero"/>
        <c:auto val="1"/>
        <c:lblAlgn val="ctr"/>
        <c:lblOffset val="100"/>
        <c:noMultiLvlLbl val="0"/>
      </c:catAx>
      <c:valAx>
        <c:axId val="51917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4.8897700000000004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8096"/>
        <c:axId val="519165744"/>
      </c:barChart>
      <c:catAx>
        <c:axId val="51916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5744"/>
        <c:crosses val="autoZero"/>
        <c:auto val="1"/>
        <c:lblAlgn val="ctr"/>
        <c:lblOffset val="100"/>
        <c:noMultiLvlLbl val="0"/>
      </c:catAx>
      <c:valAx>
        <c:axId val="51916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박혜숙, ID : H1900723)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17일 12:56:05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1600</v>
      </c>
      <c r="C6" s="59">
        <f>'DRIs DATA 입력'!C6</f>
        <v>1381.4349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42.188805000000002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17.88843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75.564999999999998</v>
      </c>
      <c r="G8" s="59">
        <f>'DRIs DATA 입력'!G8</f>
        <v>10.73</v>
      </c>
      <c r="H8" s="59">
        <f>'DRIs DATA 입력'!H8</f>
        <v>13.705</v>
      </c>
      <c r="I8" s="55"/>
      <c r="J8" s="59" t="s">
        <v>215</v>
      </c>
      <c r="K8" s="59">
        <f>'DRIs DATA 입력'!K8</f>
        <v>4.4850000000000003</v>
      </c>
      <c r="L8" s="59">
        <f>'DRIs DATA 입력'!L8</f>
        <v>17.212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413.74207000000001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14.014219000000001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2.6766744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96.090255999999997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190.81844000000001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1.0306976999999999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1.0339149999999999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10.153606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1.3663869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336.38929999999999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4.8897700000000004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2.3601437000000001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11.6424465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431.19686999999999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827.93240000000003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2258.6826000000001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2286.0650000000001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227.59073000000001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71.199036000000007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8.3061469999999993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6.3244575999999997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418.24927000000002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9.3820829999999994E-3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1.8376887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77.523505999999998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46.722999999999999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8" sqref="I58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297</v>
      </c>
      <c r="B1" s="55" t="s">
        <v>334</v>
      </c>
      <c r="G1" s="56" t="s">
        <v>298</v>
      </c>
      <c r="H1" s="55" t="s">
        <v>335</v>
      </c>
    </row>
    <row r="3" spans="1:27" x14ac:dyDescent="0.3">
      <c r="A3" s="65" t="s">
        <v>293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294</v>
      </c>
      <c r="B4" s="66"/>
      <c r="C4" s="66"/>
      <c r="E4" s="62" t="s">
        <v>278</v>
      </c>
      <c r="F4" s="63"/>
      <c r="G4" s="63"/>
      <c r="H4" s="64"/>
      <c r="J4" s="62" t="s">
        <v>295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299</v>
      </c>
      <c r="V4" s="66"/>
      <c r="W4" s="66"/>
      <c r="X4" s="66"/>
      <c r="Y4" s="66"/>
      <c r="Z4" s="66"/>
    </row>
    <row r="5" spans="1:27" x14ac:dyDescent="0.3">
      <c r="A5" s="60"/>
      <c r="B5" s="60" t="s">
        <v>300</v>
      </c>
      <c r="C5" s="60" t="s">
        <v>317</v>
      </c>
      <c r="E5" s="60"/>
      <c r="F5" s="60" t="s">
        <v>49</v>
      </c>
      <c r="G5" s="60" t="s">
        <v>280</v>
      </c>
      <c r="H5" s="60" t="s">
        <v>45</v>
      </c>
      <c r="J5" s="60"/>
      <c r="K5" s="60" t="s">
        <v>301</v>
      </c>
      <c r="L5" s="60" t="s">
        <v>290</v>
      </c>
      <c r="N5" s="60"/>
      <c r="O5" s="60" t="s">
        <v>279</v>
      </c>
      <c r="P5" s="60" t="s">
        <v>318</v>
      </c>
      <c r="Q5" s="60" t="s">
        <v>296</v>
      </c>
      <c r="R5" s="60" t="s">
        <v>276</v>
      </c>
      <c r="S5" s="60" t="s">
        <v>317</v>
      </c>
      <c r="U5" s="60"/>
      <c r="V5" s="60" t="s">
        <v>279</v>
      </c>
      <c r="W5" s="60" t="s">
        <v>318</v>
      </c>
      <c r="X5" s="60" t="s">
        <v>296</v>
      </c>
      <c r="Y5" s="60" t="s">
        <v>276</v>
      </c>
      <c r="Z5" s="60" t="s">
        <v>317</v>
      </c>
    </row>
    <row r="6" spans="1:27" x14ac:dyDescent="0.3">
      <c r="A6" s="60" t="s">
        <v>294</v>
      </c>
      <c r="B6" s="60">
        <v>1600</v>
      </c>
      <c r="C6" s="60">
        <v>1381.4349</v>
      </c>
      <c r="E6" s="60" t="s">
        <v>319</v>
      </c>
      <c r="F6" s="60">
        <v>55</v>
      </c>
      <c r="G6" s="60">
        <v>15</v>
      </c>
      <c r="H6" s="60">
        <v>7</v>
      </c>
      <c r="J6" s="60" t="s">
        <v>319</v>
      </c>
      <c r="K6" s="60">
        <v>0.1</v>
      </c>
      <c r="L6" s="60">
        <v>4</v>
      </c>
      <c r="N6" s="60" t="s">
        <v>302</v>
      </c>
      <c r="O6" s="60">
        <v>40</v>
      </c>
      <c r="P6" s="60">
        <v>45</v>
      </c>
      <c r="Q6" s="60">
        <v>0</v>
      </c>
      <c r="R6" s="60">
        <v>0</v>
      </c>
      <c r="S6" s="60">
        <v>42.188805000000002</v>
      </c>
      <c r="U6" s="60" t="s">
        <v>303</v>
      </c>
      <c r="V6" s="60">
        <v>0</v>
      </c>
      <c r="W6" s="60">
        <v>0</v>
      </c>
      <c r="X6" s="60">
        <v>20</v>
      </c>
      <c r="Y6" s="60">
        <v>0</v>
      </c>
      <c r="Z6" s="60">
        <v>17.88843</v>
      </c>
    </row>
    <row r="7" spans="1:27" x14ac:dyDescent="0.3">
      <c r="E7" s="60" t="s">
        <v>320</v>
      </c>
      <c r="F7" s="60">
        <v>65</v>
      </c>
      <c r="G7" s="60">
        <v>30</v>
      </c>
      <c r="H7" s="60">
        <v>20</v>
      </c>
      <c r="J7" s="60" t="s">
        <v>320</v>
      </c>
      <c r="K7" s="60">
        <v>1</v>
      </c>
      <c r="L7" s="60">
        <v>10</v>
      </c>
    </row>
    <row r="8" spans="1:27" x14ac:dyDescent="0.3">
      <c r="E8" s="60" t="s">
        <v>304</v>
      </c>
      <c r="F8" s="60">
        <v>75.564999999999998</v>
      </c>
      <c r="G8" s="60">
        <v>10.73</v>
      </c>
      <c r="H8" s="60">
        <v>13.705</v>
      </c>
      <c r="J8" s="60" t="s">
        <v>304</v>
      </c>
      <c r="K8" s="60">
        <v>4.4850000000000003</v>
      </c>
      <c r="L8" s="60">
        <v>17.212</v>
      </c>
    </row>
    <row r="13" spans="1:27" x14ac:dyDescent="0.3">
      <c r="A13" s="61" t="s">
        <v>321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305</v>
      </c>
      <c r="B14" s="66"/>
      <c r="C14" s="66"/>
      <c r="D14" s="66"/>
      <c r="E14" s="66"/>
      <c r="F14" s="66"/>
      <c r="H14" s="66" t="s">
        <v>306</v>
      </c>
      <c r="I14" s="66"/>
      <c r="J14" s="66"/>
      <c r="K14" s="66"/>
      <c r="L14" s="66"/>
      <c r="M14" s="66"/>
      <c r="O14" s="66" t="s">
        <v>307</v>
      </c>
      <c r="P14" s="66"/>
      <c r="Q14" s="66"/>
      <c r="R14" s="66"/>
      <c r="S14" s="66"/>
      <c r="T14" s="66"/>
      <c r="V14" s="66" t="s">
        <v>322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279</v>
      </c>
      <c r="C15" s="60" t="s">
        <v>318</v>
      </c>
      <c r="D15" s="60" t="s">
        <v>296</v>
      </c>
      <c r="E15" s="60" t="s">
        <v>276</v>
      </c>
      <c r="F15" s="60" t="s">
        <v>317</v>
      </c>
      <c r="H15" s="60"/>
      <c r="I15" s="60" t="s">
        <v>279</v>
      </c>
      <c r="J15" s="60" t="s">
        <v>318</v>
      </c>
      <c r="K15" s="60" t="s">
        <v>296</v>
      </c>
      <c r="L15" s="60" t="s">
        <v>276</v>
      </c>
      <c r="M15" s="60" t="s">
        <v>317</v>
      </c>
      <c r="O15" s="60"/>
      <c r="P15" s="60" t="s">
        <v>279</v>
      </c>
      <c r="Q15" s="60" t="s">
        <v>318</v>
      </c>
      <c r="R15" s="60" t="s">
        <v>296</v>
      </c>
      <c r="S15" s="60" t="s">
        <v>276</v>
      </c>
      <c r="T15" s="60" t="s">
        <v>317</v>
      </c>
      <c r="V15" s="60"/>
      <c r="W15" s="60" t="s">
        <v>279</v>
      </c>
      <c r="X15" s="60" t="s">
        <v>318</v>
      </c>
      <c r="Y15" s="60" t="s">
        <v>296</v>
      </c>
      <c r="Z15" s="60" t="s">
        <v>276</v>
      </c>
      <c r="AA15" s="60" t="s">
        <v>317</v>
      </c>
    </row>
    <row r="16" spans="1:27" x14ac:dyDescent="0.3">
      <c r="A16" s="60" t="s">
        <v>323</v>
      </c>
      <c r="B16" s="60">
        <v>410</v>
      </c>
      <c r="C16" s="60">
        <v>550</v>
      </c>
      <c r="D16" s="60">
        <v>0</v>
      </c>
      <c r="E16" s="60">
        <v>3000</v>
      </c>
      <c r="F16" s="60">
        <v>413.74207000000001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14.014219000000001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2.6766744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96.090255999999997</v>
      </c>
    </row>
    <row r="23" spans="1:62" x14ac:dyDescent="0.3">
      <c r="A23" s="61" t="s">
        <v>287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308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324</v>
      </c>
      <c r="P24" s="66"/>
      <c r="Q24" s="66"/>
      <c r="R24" s="66"/>
      <c r="S24" s="66"/>
      <c r="T24" s="66"/>
      <c r="V24" s="66" t="s">
        <v>325</v>
      </c>
      <c r="W24" s="66"/>
      <c r="X24" s="66"/>
      <c r="Y24" s="66"/>
      <c r="Z24" s="66"/>
      <c r="AA24" s="66"/>
      <c r="AC24" s="66" t="s">
        <v>309</v>
      </c>
      <c r="AD24" s="66"/>
      <c r="AE24" s="66"/>
      <c r="AF24" s="66"/>
      <c r="AG24" s="66"/>
      <c r="AH24" s="66"/>
      <c r="AJ24" s="66" t="s">
        <v>326</v>
      </c>
      <c r="AK24" s="66"/>
      <c r="AL24" s="66"/>
      <c r="AM24" s="66"/>
      <c r="AN24" s="66"/>
      <c r="AO24" s="66"/>
      <c r="AQ24" s="66" t="s">
        <v>277</v>
      </c>
      <c r="AR24" s="66"/>
      <c r="AS24" s="66"/>
      <c r="AT24" s="66"/>
      <c r="AU24" s="66"/>
      <c r="AV24" s="66"/>
      <c r="AX24" s="66" t="s">
        <v>281</v>
      </c>
      <c r="AY24" s="66"/>
      <c r="AZ24" s="66"/>
      <c r="BA24" s="66"/>
      <c r="BB24" s="66"/>
      <c r="BC24" s="66"/>
      <c r="BE24" s="66" t="s">
        <v>310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279</v>
      </c>
      <c r="C25" s="60" t="s">
        <v>318</v>
      </c>
      <c r="D25" s="60" t="s">
        <v>296</v>
      </c>
      <c r="E25" s="60" t="s">
        <v>276</v>
      </c>
      <c r="F25" s="60" t="s">
        <v>317</v>
      </c>
      <c r="H25" s="60"/>
      <c r="I25" s="60" t="s">
        <v>279</v>
      </c>
      <c r="J25" s="60" t="s">
        <v>318</v>
      </c>
      <c r="K25" s="60" t="s">
        <v>296</v>
      </c>
      <c r="L25" s="60" t="s">
        <v>276</v>
      </c>
      <c r="M25" s="60" t="s">
        <v>317</v>
      </c>
      <c r="O25" s="60"/>
      <c r="P25" s="60" t="s">
        <v>279</v>
      </c>
      <c r="Q25" s="60" t="s">
        <v>318</v>
      </c>
      <c r="R25" s="60" t="s">
        <v>296</v>
      </c>
      <c r="S25" s="60" t="s">
        <v>276</v>
      </c>
      <c r="T25" s="60" t="s">
        <v>317</v>
      </c>
      <c r="V25" s="60"/>
      <c r="W25" s="60" t="s">
        <v>279</v>
      </c>
      <c r="X25" s="60" t="s">
        <v>318</v>
      </c>
      <c r="Y25" s="60" t="s">
        <v>296</v>
      </c>
      <c r="Z25" s="60" t="s">
        <v>276</v>
      </c>
      <c r="AA25" s="60" t="s">
        <v>317</v>
      </c>
      <c r="AC25" s="60"/>
      <c r="AD25" s="60" t="s">
        <v>279</v>
      </c>
      <c r="AE25" s="60" t="s">
        <v>318</v>
      </c>
      <c r="AF25" s="60" t="s">
        <v>296</v>
      </c>
      <c r="AG25" s="60" t="s">
        <v>276</v>
      </c>
      <c r="AH25" s="60" t="s">
        <v>317</v>
      </c>
      <c r="AJ25" s="60"/>
      <c r="AK25" s="60" t="s">
        <v>279</v>
      </c>
      <c r="AL25" s="60" t="s">
        <v>318</v>
      </c>
      <c r="AM25" s="60" t="s">
        <v>296</v>
      </c>
      <c r="AN25" s="60" t="s">
        <v>276</v>
      </c>
      <c r="AO25" s="60" t="s">
        <v>317</v>
      </c>
      <c r="AQ25" s="60"/>
      <c r="AR25" s="60" t="s">
        <v>279</v>
      </c>
      <c r="AS25" s="60" t="s">
        <v>318</v>
      </c>
      <c r="AT25" s="60" t="s">
        <v>296</v>
      </c>
      <c r="AU25" s="60" t="s">
        <v>276</v>
      </c>
      <c r="AV25" s="60" t="s">
        <v>317</v>
      </c>
      <c r="AX25" s="60"/>
      <c r="AY25" s="60" t="s">
        <v>279</v>
      </c>
      <c r="AZ25" s="60" t="s">
        <v>318</v>
      </c>
      <c r="BA25" s="60" t="s">
        <v>296</v>
      </c>
      <c r="BB25" s="60" t="s">
        <v>276</v>
      </c>
      <c r="BC25" s="60" t="s">
        <v>317</v>
      </c>
      <c r="BE25" s="60"/>
      <c r="BF25" s="60" t="s">
        <v>279</v>
      </c>
      <c r="BG25" s="60" t="s">
        <v>318</v>
      </c>
      <c r="BH25" s="60" t="s">
        <v>296</v>
      </c>
      <c r="BI25" s="60" t="s">
        <v>276</v>
      </c>
      <c r="BJ25" s="60" t="s">
        <v>317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190.81844000000001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1.0306976999999999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1.0339149999999999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10.153606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1.3663869</v>
      </c>
      <c r="AJ26" s="60" t="s">
        <v>311</v>
      </c>
      <c r="AK26" s="60">
        <v>320</v>
      </c>
      <c r="AL26" s="60">
        <v>400</v>
      </c>
      <c r="AM26" s="60">
        <v>0</v>
      </c>
      <c r="AN26" s="60">
        <v>1000</v>
      </c>
      <c r="AO26" s="60">
        <v>336.38929999999999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4.8897700000000004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2.3601437000000001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11.6424465</v>
      </c>
    </row>
    <row r="33" spans="1:68" x14ac:dyDescent="0.3">
      <c r="A33" s="61" t="s">
        <v>288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327</v>
      </c>
      <c r="B34" s="66"/>
      <c r="C34" s="66"/>
      <c r="D34" s="66"/>
      <c r="E34" s="66"/>
      <c r="F34" s="66"/>
      <c r="H34" s="66" t="s">
        <v>291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312</v>
      </c>
      <c r="W34" s="66"/>
      <c r="X34" s="66"/>
      <c r="Y34" s="66"/>
      <c r="Z34" s="66"/>
      <c r="AA34" s="66"/>
      <c r="AC34" s="66" t="s">
        <v>328</v>
      </c>
      <c r="AD34" s="66"/>
      <c r="AE34" s="66"/>
      <c r="AF34" s="66"/>
      <c r="AG34" s="66"/>
      <c r="AH34" s="66"/>
      <c r="AJ34" s="66" t="s">
        <v>329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279</v>
      </c>
      <c r="C35" s="60" t="s">
        <v>318</v>
      </c>
      <c r="D35" s="60" t="s">
        <v>296</v>
      </c>
      <c r="E35" s="60" t="s">
        <v>276</v>
      </c>
      <c r="F35" s="60" t="s">
        <v>317</v>
      </c>
      <c r="H35" s="60"/>
      <c r="I35" s="60" t="s">
        <v>279</v>
      </c>
      <c r="J35" s="60" t="s">
        <v>318</v>
      </c>
      <c r="K35" s="60" t="s">
        <v>296</v>
      </c>
      <c r="L35" s="60" t="s">
        <v>276</v>
      </c>
      <c r="M35" s="60" t="s">
        <v>317</v>
      </c>
      <c r="O35" s="60"/>
      <c r="P35" s="60" t="s">
        <v>279</v>
      </c>
      <c r="Q35" s="60" t="s">
        <v>318</v>
      </c>
      <c r="R35" s="60" t="s">
        <v>296</v>
      </c>
      <c r="S35" s="60" t="s">
        <v>276</v>
      </c>
      <c r="T35" s="60" t="s">
        <v>317</v>
      </c>
      <c r="V35" s="60"/>
      <c r="W35" s="60" t="s">
        <v>279</v>
      </c>
      <c r="X35" s="60" t="s">
        <v>318</v>
      </c>
      <c r="Y35" s="60" t="s">
        <v>296</v>
      </c>
      <c r="Z35" s="60" t="s">
        <v>276</v>
      </c>
      <c r="AA35" s="60" t="s">
        <v>317</v>
      </c>
      <c r="AC35" s="60"/>
      <c r="AD35" s="60" t="s">
        <v>279</v>
      </c>
      <c r="AE35" s="60" t="s">
        <v>318</v>
      </c>
      <c r="AF35" s="60" t="s">
        <v>296</v>
      </c>
      <c r="AG35" s="60" t="s">
        <v>276</v>
      </c>
      <c r="AH35" s="60" t="s">
        <v>317</v>
      </c>
      <c r="AJ35" s="60"/>
      <c r="AK35" s="60" t="s">
        <v>279</v>
      </c>
      <c r="AL35" s="60" t="s">
        <v>318</v>
      </c>
      <c r="AM35" s="60" t="s">
        <v>296</v>
      </c>
      <c r="AN35" s="60" t="s">
        <v>276</v>
      </c>
      <c r="AO35" s="60" t="s">
        <v>317</v>
      </c>
    </row>
    <row r="36" spans="1:68" x14ac:dyDescent="0.3">
      <c r="A36" s="60" t="s">
        <v>17</v>
      </c>
      <c r="B36" s="60">
        <v>560</v>
      </c>
      <c r="C36" s="60">
        <v>800</v>
      </c>
      <c r="D36" s="60">
        <v>0</v>
      </c>
      <c r="E36" s="60">
        <v>2000</v>
      </c>
      <c r="F36" s="60">
        <v>431.19686999999999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827.93240000000003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2258.6826000000001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2286.0650000000001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227.59073000000001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71.199036000000007</v>
      </c>
    </row>
    <row r="43" spans="1:68" x14ac:dyDescent="0.3">
      <c r="A43" s="61" t="s">
        <v>313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314</v>
      </c>
      <c r="B44" s="66"/>
      <c r="C44" s="66"/>
      <c r="D44" s="66"/>
      <c r="E44" s="66"/>
      <c r="F44" s="66"/>
      <c r="H44" s="66" t="s">
        <v>282</v>
      </c>
      <c r="I44" s="66"/>
      <c r="J44" s="66"/>
      <c r="K44" s="66"/>
      <c r="L44" s="66"/>
      <c r="M44" s="66"/>
      <c r="O44" s="66" t="s">
        <v>283</v>
      </c>
      <c r="P44" s="66"/>
      <c r="Q44" s="66"/>
      <c r="R44" s="66"/>
      <c r="S44" s="66"/>
      <c r="T44" s="66"/>
      <c r="V44" s="66" t="s">
        <v>315</v>
      </c>
      <c r="W44" s="66"/>
      <c r="X44" s="66"/>
      <c r="Y44" s="66"/>
      <c r="Z44" s="66"/>
      <c r="AA44" s="66"/>
      <c r="AC44" s="66" t="s">
        <v>284</v>
      </c>
      <c r="AD44" s="66"/>
      <c r="AE44" s="66"/>
      <c r="AF44" s="66"/>
      <c r="AG44" s="66"/>
      <c r="AH44" s="66"/>
      <c r="AJ44" s="66" t="s">
        <v>330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292</v>
      </c>
      <c r="AY44" s="66"/>
      <c r="AZ44" s="66"/>
      <c r="BA44" s="66"/>
      <c r="BB44" s="66"/>
      <c r="BC44" s="66"/>
      <c r="BE44" s="66" t="s">
        <v>316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279</v>
      </c>
      <c r="C45" s="60" t="s">
        <v>318</v>
      </c>
      <c r="D45" s="60" t="s">
        <v>296</v>
      </c>
      <c r="E45" s="60" t="s">
        <v>276</v>
      </c>
      <c r="F45" s="60" t="s">
        <v>317</v>
      </c>
      <c r="H45" s="60"/>
      <c r="I45" s="60" t="s">
        <v>279</v>
      </c>
      <c r="J45" s="60" t="s">
        <v>318</v>
      </c>
      <c r="K45" s="60" t="s">
        <v>296</v>
      </c>
      <c r="L45" s="60" t="s">
        <v>276</v>
      </c>
      <c r="M45" s="60" t="s">
        <v>317</v>
      </c>
      <c r="O45" s="60"/>
      <c r="P45" s="60" t="s">
        <v>279</v>
      </c>
      <c r="Q45" s="60" t="s">
        <v>318</v>
      </c>
      <c r="R45" s="60" t="s">
        <v>296</v>
      </c>
      <c r="S45" s="60" t="s">
        <v>276</v>
      </c>
      <c r="T45" s="60" t="s">
        <v>317</v>
      </c>
      <c r="V45" s="60"/>
      <c r="W45" s="60" t="s">
        <v>279</v>
      </c>
      <c r="X45" s="60" t="s">
        <v>318</v>
      </c>
      <c r="Y45" s="60" t="s">
        <v>296</v>
      </c>
      <c r="Z45" s="60" t="s">
        <v>276</v>
      </c>
      <c r="AA45" s="60" t="s">
        <v>317</v>
      </c>
      <c r="AC45" s="60"/>
      <c r="AD45" s="60" t="s">
        <v>279</v>
      </c>
      <c r="AE45" s="60" t="s">
        <v>318</v>
      </c>
      <c r="AF45" s="60" t="s">
        <v>296</v>
      </c>
      <c r="AG45" s="60" t="s">
        <v>276</v>
      </c>
      <c r="AH45" s="60" t="s">
        <v>317</v>
      </c>
      <c r="AJ45" s="60"/>
      <c r="AK45" s="60" t="s">
        <v>279</v>
      </c>
      <c r="AL45" s="60" t="s">
        <v>318</v>
      </c>
      <c r="AM45" s="60" t="s">
        <v>296</v>
      </c>
      <c r="AN45" s="60" t="s">
        <v>276</v>
      </c>
      <c r="AO45" s="60" t="s">
        <v>317</v>
      </c>
      <c r="AQ45" s="60"/>
      <c r="AR45" s="60" t="s">
        <v>279</v>
      </c>
      <c r="AS45" s="60" t="s">
        <v>318</v>
      </c>
      <c r="AT45" s="60" t="s">
        <v>296</v>
      </c>
      <c r="AU45" s="60" t="s">
        <v>276</v>
      </c>
      <c r="AV45" s="60" t="s">
        <v>317</v>
      </c>
      <c r="AX45" s="60"/>
      <c r="AY45" s="60" t="s">
        <v>279</v>
      </c>
      <c r="AZ45" s="60" t="s">
        <v>318</v>
      </c>
      <c r="BA45" s="60" t="s">
        <v>296</v>
      </c>
      <c r="BB45" s="60" t="s">
        <v>276</v>
      </c>
      <c r="BC45" s="60" t="s">
        <v>317</v>
      </c>
      <c r="BE45" s="60"/>
      <c r="BF45" s="60" t="s">
        <v>279</v>
      </c>
      <c r="BG45" s="60" t="s">
        <v>318</v>
      </c>
      <c r="BH45" s="60" t="s">
        <v>296</v>
      </c>
      <c r="BI45" s="60" t="s">
        <v>276</v>
      </c>
      <c r="BJ45" s="60" t="s">
        <v>317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8.3061469999999993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6.3244575999999997</v>
      </c>
      <c r="O46" s="60" t="s">
        <v>286</v>
      </c>
      <c r="P46" s="60">
        <v>600</v>
      </c>
      <c r="Q46" s="60">
        <v>800</v>
      </c>
      <c r="R46" s="60">
        <v>0</v>
      </c>
      <c r="S46" s="60">
        <v>10000</v>
      </c>
      <c r="T46" s="60">
        <v>418.24927000000002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9.3820829999999994E-3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1.8376887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77.523505999999998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46.722999999999999</v>
      </c>
      <c r="AX46" s="60" t="s">
        <v>331</v>
      </c>
      <c r="AY46" s="60"/>
      <c r="AZ46" s="60"/>
      <c r="BA46" s="60"/>
      <c r="BB46" s="60"/>
      <c r="BC46" s="60"/>
      <c r="BE46" s="60" t="s">
        <v>332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0" sqref="F2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336</v>
      </c>
      <c r="B2" s="55" t="s">
        <v>337</v>
      </c>
      <c r="C2" s="55" t="s">
        <v>333</v>
      </c>
      <c r="D2" s="55">
        <v>61</v>
      </c>
      <c r="E2" s="55">
        <v>1381.4349</v>
      </c>
      <c r="F2" s="55">
        <v>232.61284000000001</v>
      </c>
      <c r="G2" s="55">
        <v>33.031433</v>
      </c>
      <c r="H2" s="55">
        <v>18.595763999999999</v>
      </c>
      <c r="I2" s="55">
        <v>14.43567</v>
      </c>
      <c r="J2" s="55">
        <v>42.188805000000002</v>
      </c>
      <c r="K2" s="55">
        <v>23.275997</v>
      </c>
      <c r="L2" s="55">
        <v>18.91281</v>
      </c>
      <c r="M2" s="55">
        <v>17.88843</v>
      </c>
      <c r="N2" s="55">
        <v>3.1277363</v>
      </c>
      <c r="O2" s="55">
        <v>11.312084</v>
      </c>
      <c r="P2" s="55">
        <v>870.87630000000001</v>
      </c>
      <c r="Q2" s="55">
        <v>13.341336999999999</v>
      </c>
      <c r="R2" s="55">
        <v>413.74207000000001</v>
      </c>
      <c r="S2" s="55">
        <v>149.13478000000001</v>
      </c>
      <c r="T2" s="55">
        <v>3175.2842000000001</v>
      </c>
      <c r="U2" s="55">
        <v>2.6766744</v>
      </c>
      <c r="V2" s="55">
        <v>14.014219000000001</v>
      </c>
      <c r="W2" s="55">
        <v>96.090255999999997</v>
      </c>
      <c r="X2" s="55">
        <v>190.81844000000001</v>
      </c>
      <c r="Y2" s="55">
        <v>1.0306976999999999</v>
      </c>
      <c r="Z2" s="55">
        <v>1.0339149999999999</v>
      </c>
      <c r="AA2" s="55">
        <v>10.153606</v>
      </c>
      <c r="AB2" s="55">
        <v>1.3663869</v>
      </c>
      <c r="AC2" s="55">
        <v>336.38929999999999</v>
      </c>
      <c r="AD2" s="55">
        <v>4.8897700000000004</v>
      </c>
      <c r="AE2" s="55">
        <v>2.3601437000000001</v>
      </c>
      <c r="AF2" s="55">
        <v>11.6424465</v>
      </c>
      <c r="AG2" s="55">
        <v>431.19686999999999</v>
      </c>
      <c r="AH2" s="55">
        <v>151.99037000000001</v>
      </c>
      <c r="AI2" s="55">
        <v>279.20650000000001</v>
      </c>
      <c r="AJ2" s="55">
        <v>827.93240000000003</v>
      </c>
      <c r="AK2" s="55">
        <v>2258.6826000000001</v>
      </c>
      <c r="AL2" s="55">
        <v>227.59073000000001</v>
      </c>
      <c r="AM2" s="55">
        <v>2286.0650000000001</v>
      </c>
      <c r="AN2" s="55">
        <v>71.199036000000007</v>
      </c>
      <c r="AO2" s="55">
        <v>8.3061469999999993</v>
      </c>
      <c r="AP2" s="55">
        <v>6.1343750000000004</v>
      </c>
      <c r="AQ2" s="55">
        <v>2.1717713000000001</v>
      </c>
      <c r="AR2" s="55">
        <v>6.3244575999999997</v>
      </c>
      <c r="AS2" s="55">
        <v>418.24927000000002</v>
      </c>
      <c r="AT2" s="55">
        <v>9.3820829999999994E-3</v>
      </c>
      <c r="AU2" s="55">
        <v>1.8376887</v>
      </c>
      <c r="AV2" s="55">
        <v>77.523505999999998</v>
      </c>
      <c r="AW2" s="55">
        <v>46.722999999999999</v>
      </c>
      <c r="AX2" s="55">
        <v>4.3707766000000002E-2</v>
      </c>
      <c r="AY2" s="55">
        <v>0.28898077999999999</v>
      </c>
      <c r="AZ2" s="55">
        <v>243.78455</v>
      </c>
      <c r="BA2" s="55">
        <v>36.766979999999997</v>
      </c>
      <c r="BB2" s="55">
        <v>12.374840000000001</v>
      </c>
      <c r="BC2" s="55">
        <v>13.426695</v>
      </c>
      <c r="BD2" s="55">
        <v>10.905804</v>
      </c>
      <c r="BE2" s="55">
        <v>0.40592802</v>
      </c>
      <c r="BF2" s="55">
        <v>2.8019940000000001</v>
      </c>
      <c r="BG2" s="55">
        <v>2.2203917E-2</v>
      </c>
      <c r="BH2" s="55">
        <v>5.3095542000000003E-2</v>
      </c>
      <c r="BI2" s="55">
        <v>4.6582132999999998E-2</v>
      </c>
      <c r="BJ2" s="55">
        <v>0.19456345</v>
      </c>
      <c r="BK2" s="55">
        <v>1.7079936000000001E-3</v>
      </c>
      <c r="BL2" s="55">
        <v>0.76330525000000005</v>
      </c>
      <c r="BM2" s="55">
        <v>2.7979470000000002</v>
      </c>
      <c r="BN2" s="55">
        <v>0.51991593999999997</v>
      </c>
      <c r="BO2" s="55">
        <v>39.868675000000003</v>
      </c>
      <c r="BP2" s="55">
        <v>5.5991296999999998</v>
      </c>
      <c r="BQ2" s="55">
        <v>15.205688</v>
      </c>
      <c r="BR2" s="55">
        <v>63.432682</v>
      </c>
      <c r="BS2" s="55">
        <v>25.490047000000001</v>
      </c>
      <c r="BT2" s="55">
        <v>5.5719789999999998</v>
      </c>
      <c r="BU2" s="55">
        <v>0.41365995999999999</v>
      </c>
      <c r="BV2" s="55">
        <v>2.2780419999999999E-2</v>
      </c>
      <c r="BW2" s="55">
        <v>0.51865320000000004</v>
      </c>
      <c r="BX2" s="55">
        <v>0.71381192999999998</v>
      </c>
      <c r="BY2" s="55">
        <v>0.17168601</v>
      </c>
      <c r="BZ2" s="55">
        <v>1.7409099E-3</v>
      </c>
      <c r="CA2" s="55">
        <v>0.68367975999999997</v>
      </c>
      <c r="CB2" s="55">
        <v>2.0462063999999999E-2</v>
      </c>
      <c r="CC2" s="55">
        <v>7.4124449999999995E-2</v>
      </c>
      <c r="CD2" s="55">
        <v>0.54299830000000004</v>
      </c>
      <c r="CE2" s="55">
        <v>0.23021564999999999</v>
      </c>
      <c r="CF2" s="55">
        <v>5.0343890000000002E-2</v>
      </c>
      <c r="CG2" s="55">
        <v>0</v>
      </c>
      <c r="CH2" s="55">
        <v>3.7500000999999999E-3</v>
      </c>
      <c r="CI2" s="55">
        <v>0</v>
      </c>
      <c r="CJ2" s="55">
        <v>1.2651414999999999</v>
      </c>
      <c r="CK2" s="55">
        <v>6.4034289999999994E-2</v>
      </c>
      <c r="CL2" s="55">
        <v>3.2941573000000002</v>
      </c>
      <c r="CM2" s="55">
        <v>2.8298988</v>
      </c>
      <c r="CN2" s="55">
        <v>1405.7733000000001</v>
      </c>
      <c r="CO2" s="55">
        <v>2564.3364000000001</v>
      </c>
      <c r="CP2" s="55">
        <v>1488.2926</v>
      </c>
      <c r="CQ2" s="55">
        <v>612.99663999999996</v>
      </c>
      <c r="CR2" s="55">
        <v>249.29177999999999</v>
      </c>
      <c r="CS2" s="55">
        <v>314.56448</v>
      </c>
      <c r="CT2" s="55">
        <v>1442.3495</v>
      </c>
      <c r="CU2" s="55">
        <v>949.24570000000006</v>
      </c>
      <c r="CV2" s="55">
        <v>1016.9756</v>
      </c>
      <c r="CW2" s="55">
        <v>1010.467</v>
      </c>
      <c r="CX2" s="55">
        <v>288.61583999999999</v>
      </c>
      <c r="CY2" s="55">
        <v>1759.518</v>
      </c>
      <c r="CZ2" s="55">
        <v>992.34680000000003</v>
      </c>
      <c r="DA2" s="55">
        <v>1890.6627000000001</v>
      </c>
      <c r="DB2" s="55">
        <v>1770.1297999999999</v>
      </c>
      <c r="DC2" s="55">
        <v>2775.3236999999999</v>
      </c>
      <c r="DD2" s="55">
        <v>5934.0043999999998</v>
      </c>
      <c r="DE2" s="55">
        <v>866.03980000000001</v>
      </c>
      <c r="DF2" s="55">
        <v>2578.2049999999999</v>
      </c>
      <c r="DG2" s="55">
        <v>1227.0995</v>
      </c>
      <c r="DH2" s="55">
        <v>37.465200000000003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36.766979999999997</v>
      </c>
      <c r="B6">
        <f>BB2</f>
        <v>12.374840000000001</v>
      </c>
      <c r="C6">
        <f>BC2</f>
        <v>13.426695</v>
      </c>
      <c r="D6">
        <f>BD2</f>
        <v>10.905804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9" sqref="H1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19203</v>
      </c>
      <c r="C2" s="51">
        <f ca="1">YEAR(TODAY())-YEAR(B2)+IF(TODAY()&gt;=DATE(YEAR(TODAY()),MONTH(B2),DAY(B2)),0,-1)</f>
        <v>69</v>
      </c>
      <c r="E2" s="47">
        <v>153</v>
      </c>
      <c r="F2" s="48" t="s">
        <v>275</v>
      </c>
      <c r="G2" s="47">
        <v>62.9</v>
      </c>
      <c r="H2" s="46" t="s">
        <v>40</v>
      </c>
      <c r="I2" s="67">
        <f>ROUND(G3/E3^2,1)</f>
        <v>26.9</v>
      </c>
    </row>
    <row r="3" spans="1:9" x14ac:dyDescent="0.3">
      <c r="E3" s="46">
        <f>E2/100</f>
        <v>1.53</v>
      </c>
      <c r="F3" s="46" t="s">
        <v>39</v>
      </c>
      <c r="G3" s="46">
        <f>G2</f>
        <v>62.9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44336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박혜숙, ID : H1900723)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17일 12:56:05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8" sqref="Y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44336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69</v>
      </c>
      <c r="G12" s="89"/>
      <c r="H12" s="89"/>
      <c r="I12" s="89"/>
      <c r="K12" s="118">
        <f>'개인정보 및 신체계측 입력'!E2</f>
        <v>153</v>
      </c>
      <c r="L12" s="119"/>
      <c r="M12" s="112">
        <f>'개인정보 및 신체계측 입력'!G2</f>
        <v>62.9</v>
      </c>
      <c r="N12" s="113"/>
      <c r="O12" s="108" t="s">
        <v>270</v>
      </c>
      <c r="P12" s="102"/>
      <c r="Q12" s="85">
        <f>'개인정보 및 신체계측 입력'!I2</f>
        <v>26.9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박혜숙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75.564999999999998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10.73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13.705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0.8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17.2</v>
      </c>
      <c r="L72" s="34" t="s">
        <v>52</v>
      </c>
      <c r="M72" s="34">
        <f>ROUND('DRIs DATA'!K8,1)</f>
        <v>4.5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55.17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116.79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190.82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91.09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53.9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150.58000000000001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83.06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1600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2021-08-17T04:10:36Z</dcterms:modified>
</cp:coreProperties>
</file>