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<sst xmlns="http://schemas.openxmlformats.org/spreadsheetml/2006/main" count="692" uniqueCount="350">
  <si>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</si>
  <si>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</si>
  <si>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</si>
  <si>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</si>
  <si>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</si>
  <si>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</si>
  <si>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</si>
  <si>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</si>
  <si>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</si>
  <si>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</si>
  <si>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</si>
  <si>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</si>
  <si>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</si>
  <si>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</si>
  <si>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</si>
  <si>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</si>
  <si>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</si>
  <si>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</si>
  <si>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</si>
  <si>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</si>
  <si>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</si>
  <si>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</si>
  <si>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</si>
  <si>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</si>
  <si>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</si>
  <si>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</si>
  <si>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</si>
  <si>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</si>
  <si>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</si>
  <si>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</si>
  <si>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</si>
  <si>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</si>
  <si>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</si>
  <si>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</si>
  <si>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</si>
  <si>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</si>
  <si>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</si>
  <si>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</si>
  <si>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</si>
  <si>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</si>
  <si>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</si>
  <si>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</si>
  <si>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</si>
  <si>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</si>
  <si>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</si>
  <si>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</si>
  <si>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</si>
  <si>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</si>
  <si>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</si>
  <si>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</si>
  <si>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</si>
  <si>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</si>
  <si>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</si>
  <si>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</si>
  <si>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</si>
  <si>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</si>
  <si>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</si>
  <si>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</si>
  <si>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</si>
  <si>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</si>
  <si>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</si>
  <si>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</si>
  <si>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</si>
  <si>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</si>
  <si>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</si>
  <si>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</si>
  <si>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</si>
  <si>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</si>
  <si>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</si>
  <si>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</si>
  <si>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</si>
  <si>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</si>
  <si>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</si>
  <si>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</si>
  <si>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</si>
  <si>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</si>
  <si>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</si>
  <si>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</si>
  <si>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</si>
  <si>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</si>
  <si>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</si>
  <si>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</si>
  <si>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</si>
  <si>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</si>
  <si>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</si>
  <si>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</si>
  <si>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</si>
  <si>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</si>
  <si>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</si>
  <si>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</si>
  <si>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</si>
  <si>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</si>
  <si>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</si>
  <si>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</si>
  <si>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</si>
  <si>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</si>
  <si>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</si>
  <si>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</si>
  <si>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</si>
  <si>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</si>
  <si>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</si>
  <si>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</si>
  <si>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</si>
  <si>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</si>
  <si>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</si>
  <si>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</si>
  <si>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</si>
  <si>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</si>
  <si>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</si>
  <si>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</si>
  <si>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</si>
  <si>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</si>
  <si>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</si>
  <si>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</si>
  <si>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</si>
  <si>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</si>
  <si>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</si>
  <si>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</si>
  <si>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</si>
  <si>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</si>
  <si>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</si>
  <si>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</si>
  <si>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</si>
  <si>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</si>
  <si>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</si>
  <si>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</si>
  <si>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</si>
  <si>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</si>
  <si>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</si>
  <si>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</si>
  <si>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</si>
  <si>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</si>
  <si>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</si>
  <si>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</si>
  <si>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</si>
  <si>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</si>
  <si>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</si>
  <si>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</si>
  <si>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</si>
  <si>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</si>
  <si>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</si>
  <si>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</si>
  <si>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</si>
  <si>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</si>
  <si>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</si>
  <si>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</si>
  <si>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</si>
  <si>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</si>
  <si>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</si>
  <si>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</si>
  <si>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</si>
  <si>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</si>
  <si>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</si>
  <si>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</si>
  <si>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</si>
  <si>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</si>
  <si>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</si>
  <si>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</si>
  <si>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</si>
  <si>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</si>
  <si>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</si>
  <si>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</si>
  <si>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</si>
  <si>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</si>
  <si>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</si>
  <si>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</si>
  <si>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</si>
  <si>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</si>
  <si>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</si>
  <si>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</si>
  <si>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</si>
  <si>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</si>
  <si>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</si>
  <si>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</si>
  <si>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</si>
  <si>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</si>
  <si>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</si>
  <si>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</si>
  <si>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</si>
  <si>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</si>
  <si>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</si>
  <si>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</si>
  <si>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</si>
  <si>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</si>
  <si>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</si>
  <si>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</si>
  <si>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</si>
  <si>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</si>
  <si>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</si>
  <si>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</si>
  <si>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</si>
  <si>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</si>
  <si>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</si>
  <si>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</si>
  <si>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</si>
  <si>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</si>
  <si>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</si>
  <si>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</si>
  <si>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</si>
  <si>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</si>
  <si>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</si>
  <si>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</si>
  <si>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</si>
  <si>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</si>
  <si>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</si>
  <si>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</si>
  <si>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</si>
  <si>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</si>
  <si>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</si>
  <si>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</si>
  <si>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</si>
  <si>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</si>
  <si>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</si>
  <si>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</si>
  <si>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</si>
  <si>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</si>
  <si>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</si>
  <si>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</si>
  <si>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</si>
  <si>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</si>
  <si>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</si>
  <si>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</si>
  <si>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</si>
  <si>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</si>
  <si>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</si>
  <si>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</si>
  <si>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</si>
  <si>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</si>
  <si>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</si>
  <si>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</si>
  <si>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</si>
  <si>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</si>
  <si>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</si>
  <si>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</si>
  <si>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</si>
  <si>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</si>
  <si>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</si>
  <si>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</si>
  <si>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</si>
  <si>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</si>
  <si>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</si>
  <si>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</si>
  <si>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</si>
  <si>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</si>
  <si>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</si>
  <si>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</si>
  <si>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</si>
  <si>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</si>
  <si>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</si>
  <si>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</si>
  <si>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</si>
  <si>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</si>
  <si>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</si>
  <si>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</si>
  <si>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</si>
  <si>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</si>
  <si>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</si>
  <si>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</si>
  <si>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</si>
  <si>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</si>
  <si>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</si>
  <si>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</si>
  <si>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</si>
  <si>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</si>
  <si>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</si>
  <si>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</si>
  <si>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</si>
  <si>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</si>
  <si>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</si>
  <si>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</si>
  <si>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</si>
  <si>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</si>
  <si>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</si>
  <si>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</si>
  <si>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</si>
  <si>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</si>
  <si>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상한섭취량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</si>
  <si>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</si>
  <si>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</si>
  <si>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</si>
  <si>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판토텐산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</si>
  <si>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</si>
  <si>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</si>
  <si>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</si>
  <si>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</si>
  <si>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</si>
  <si>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수용성 비타민</t>
    <phoneticPr fontId="1" type="noConversion"/>
  </si>
  <si>
    <t>다량 무기질</t>
    <phoneticPr fontId="1" type="noConversion"/>
  </si>
  <si>
    <t>티아민</t>
    <phoneticPr fontId="1" type="noConversion"/>
  </si>
  <si>
    <t>n-6불포화</t>
    <phoneticPr fontId="1" type="noConversion"/>
  </si>
  <si>
    <t>인</t>
    <phoneticPr fontId="1" type="noConversion"/>
  </si>
  <si>
    <t>몰리브덴</t>
    <phoneticPr fontId="1" type="noConversion"/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</si>
  <si>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</si>
  <si>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</si>
  <si>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</si>
  <si>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충분섭취량</t>
    <phoneticPr fontId="1" type="noConversion"/>
  </si>
  <si>
    <t>정보</t>
    <phoneticPr fontId="1" type="noConversion"/>
  </si>
  <si>
    <t>식이섬유</t>
    <phoneticPr fontId="1" type="noConversion"/>
  </si>
  <si>
    <t>필요추정량</t>
    <phoneticPr fontId="1" type="noConversion"/>
  </si>
  <si>
    <t>n-3불포화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</si>
  <si>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</si>
  <si>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</si>
  <si>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</si>
  <si>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비타민C</t>
    <phoneticPr fontId="1" type="noConversion"/>
  </si>
  <si>
    <t>비타민B6</t>
    <phoneticPr fontId="1" type="noConversion"/>
  </si>
  <si>
    <t>비오틴</t>
    <phoneticPr fontId="1" type="noConversion"/>
  </si>
  <si>
    <t>엽산(μg DFE/일)</t>
    <phoneticPr fontId="1" type="noConversion"/>
  </si>
  <si>
    <t>칼륨</t>
    <phoneticPr fontId="1" type="noConversion"/>
  </si>
  <si>
    <t>미량 무기질</t>
    <phoneticPr fontId="1" type="noConversion"/>
  </si>
  <si>
    <t>철</t>
    <phoneticPr fontId="1" type="noConversion"/>
  </si>
  <si>
    <t>불소</t>
    <phoneticPr fontId="1" type="noConversion"/>
  </si>
  <si>
    <t>M</t>
  </si>
  <si>
    <t>섭취량</t>
    <phoneticPr fontId="1" type="noConversion"/>
  </si>
  <si>
    <t>권장섭취량</t>
    <phoneticPr fontId="1" type="noConversion"/>
  </si>
  <si>
    <t>적정비율(최소)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</si>
  <si>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</si>
  <si>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</si>
  <si>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</si>
  <si>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</si>
  <si>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</si>
  <si>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</si>
  <si>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</si>
  <si>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칼슘</t>
    <phoneticPr fontId="1" type="noConversion"/>
  </si>
  <si>
    <t>마그네슘</t>
    <phoneticPr fontId="1" type="noConversion"/>
  </si>
  <si>
    <t>몰리브덴(ug/일)</t>
    <phoneticPr fontId="1" type="noConversion"/>
  </si>
  <si>
    <t>크롬(ug/일)</t>
    <phoneticPr fontId="1" type="noConversion"/>
  </si>
  <si>
    <t>(설문지 : FFQ 95문항 설문지, 사용자 : 변희운, ID : H1900725)</t>
  </si>
  <si>
    <t>출력시각</t>
    <phoneticPr fontId="1" type="noConversion"/>
  </si>
  <si>
    <t>2021년 08월 17일 12:58:32</t>
  </si>
  <si>
    <t>에너지(kcal)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</si>
  <si>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</si>
  <si>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</si>
  <si>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</si>
  <si>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평균필요량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</si>
  <si>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</si>
  <si>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</si>
  <si>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</si>
  <si>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비타민A</t>
    <phoneticPr fontId="1" type="noConversion"/>
  </si>
  <si>
    <t>충분섭취량</t>
    <phoneticPr fontId="1" type="noConversion"/>
  </si>
  <si>
    <t>섭취량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</si>
  <si>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</si>
  <si>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</si>
  <si>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</si>
  <si>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</si>
  <si>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</si>
  <si>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염소</t>
    <phoneticPr fontId="1" type="noConversion"/>
  </si>
  <si>
    <t>요오드</t>
    <phoneticPr fontId="1" type="noConversion"/>
  </si>
  <si>
    <t>크롬</t>
    <phoneticPr fontId="1" type="noConversion"/>
  </si>
  <si>
    <t>H1900725</t>
  </si>
  <si>
    <t>변희운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</si>
</sst>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65.535110000000003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5880"/>
        <c:axId val="405543328"/>
      </c:barChart>
      <c:catAx>
        <c:axId val="40553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43328"/>
        <c:crosses val="autoZero"/>
        <c:auto val="1"/>
        <c:lblAlgn val="ctr"/>
        <c:lblOffset val="100"/>
        <c:noMultiLvlLbl val="0"/>
      </c:catAx>
      <c:valAx>
        <c:axId val="40554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5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2.8262890000000001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960"/>
        <c:axId val="519166528"/>
      </c:barChart>
      <c:catAx>
        <c:axId val="5191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528"/>
        <c:crosses val="autoZero"/>
        <c:auto val="1"/>
        <c:lblAlgn val="ctr"/>
        <c:lblOffset val="100"/>
        <c:noMultiLvlLbl val="0"/>
      </c:catAx>
      <c:valAx>
        <c:axId val="519166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3.9233718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4176"/>
        <c:axId val="519166920"/>
      </c:barChart>
      <c:catAx>
        <c:axId val="5191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6920"/>
        <c:crosses val="autoZero"/>
        <c:auto val="1"/>
        <c:lblAlgn val="ctr"/>
        <c:lblOffset val="100"/>
        <c:noMultiLvlLbl val="0"/>
      </c:catAx>
      <c:valAx>
        <c:axId val="51916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1153.3767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9272"/>
        <c:axId val="519169664"/>
      </c:barChart>
      <c:catAx>
        <c:axId val="519169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9664"/>
        <c:crosses val="autoZero"/>
        <c:auto val="1"/>
        <c:lblAlgn val="ctr"/>
        <c:lblOffset val="100"/>
        <c:noMultiLvlLbl val="0"/>
      </c:catAx>
      <c:valAx>
        <c:axId val="519169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9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2959.027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70840"/>
        <c:axId val="515191096"/>
      </c:barChart>
      <c:catAx>
        <c:axId val="519170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1096"/>
        <c:crosses val="autoZero"/>
        <c:auto val="1"/>
        <c:lblAlgn val="ctr"/>
        <c:lblOffset val="100"/>
        <c:noMultiLvlLbl val="0"/>
      </c:catAx>
      <c:valAx>
        <c:axId val="51519109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7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77.4131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9136"/>
        <c:axId val="515187568"/>
      </c:barChart>
      <c:catAx>
        <c:axId val="51518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7568"/>
        <c:crosses val="autoZero"/>
        <c:auto val="1"/>
        <c:lblAlgn val="ctr"/>
        <c:lblOffset val="100"/>
        <c:noMultiLvlLbl val="0"/>
      </c:catAx>
      <c:valAx>
        <c:axId val="515187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131.04732000000001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8352"/>
        <c:axId val="515190704"/>
      </c:barChart>
      <c:catAx>
        <c:axId val="51518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0704"/>
        <c:crosses val="autoZero"/>
        <c:auto val="1"/>
        <c:lblAlgn val="ctr"/>
        <c:lblOffset val="100"/>
        <c:noMultiLvlLbl val="0"/>
      </c:catAx>
      <c:valAx>
        <c:axId val="51519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9.9962750000000007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91488"/>
        <c:axId val="515192664"/>
      </c:barChart>
      <c:catAx>
        <c:axId val="51519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2664"/>
        <c:crosses val="autoZero"/>
        <c:auto val="1"/>
        <c:lblAlgn val="ctr"/>
        <c:lblOffset val="100"/>
        <c:noMultiLvlLbl val="0"/>
      </c:catAx>
      <c:valAx>
        <c:axId val="5151926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9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912.44494999999995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90312"/>
        <c:axId val="515186392"/>
      </c:barChart>
      <c:catAx>
        <c:axId val="51519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6392"/>
        <c:crosses val="autoZero"/>
        <c:auto val="1"/>
        <c:lblAlgn val="ctr"/>
        <c:lblOffset val="100"/>
        <c:noMultiLvlLbl val="0"/>
      </c:catAx>
      <c:valAx>
        <c:axId val="515186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9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1.6205713E-2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9920"/>
        <c:axId val="515189528"/>
      </c:barChart>
      <c:catAx>
        <c:axId val="5151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89528"/>
        <c:crosses val="autoZero"/>
        <c:auto val="1"/>
        <c:lblAlgn val="ctr"/>
        <c:lblOffset val="100"/>
        <c:noMultiLvlLbl val="0"/>
      </c:catAx>
      <c:valAx>
        <c:axId val="51518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3.2777566999999999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8744"/>
        <c:axId val="515193056"/>
      </c:barChart>
      <c:catAx>
        <c:axId val="51518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193056"/>
        <c:crosses val="autoZero"/>
        <c:auto val="1"/>
        <c:lblAlgn val="ctr"/>
        <c:lblOffset val="100"/>
        <c:noMultiLvlLbl val="0"/>
      </c:catAx>
      <c:valAx>
        <c:axId val="5151930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21.409265999999999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6272"/>
        <c:axId val="405538624"/>
      </c:barChart>
      <c:catAx>
        <c:axId val="40553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8624"/>
        <c:crosses val="autoZero"/>
        <c:auto val="1"/>
        <c:lblAlgn val="ctr"/>
        <c:lblOffset val="100"/>
        <c:noMultiLvlLbl val="0"/>
      </c:catAx>
      <c:valAx>
        <c:axId val="405538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96.687330000000003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0680"/>
        <c:axId val="520228328"/>
      </c:barChart>
      <c:catAx>
        <c:axId val="520230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8328"/>
        <c:crosses val="autoZero"/>
        <c:auto val="1"/>
        <c:lblAlgn val="ctr"/>
        <c:lblOffset val="100"/>
        <c:noMultiLvlLbl val="0"/>
      </c:catAx>
      <c:valAx>
        <c:axId val="520228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0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82.767660000000006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3032"/>
        <c:axId val="520228720"/>
      </c:barChart>
      <c:catAx>
        <c:axId val="52023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8720"/>
        <c:crosses val="autoZero"/>
        <c:auto val="1"/>
        <c:lblAlgn val="ctr"/>
        <c:lblOffset val="100"/>
        <c:noMultiLvlLbl val="0"/>
      </c:catAx>
      <c:valAx>
        <c:axId val="52022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2.6179999999999999</c:v>
                </c:pt>
                <c:pt idx="1">
                  <c:v>13.781000000000001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235776"/>
        <c:axId val="520231072"/>
      </c:barChart>
      <c:catAx>
        <c:axId val="52023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1072"/>
        <c:crosses val="autoZero"/>
        <c:auto val="1"/>
        <c:lblAlgn val="ctr"/>
        <c:lblOffset val="100"/>
        <c:noMultiLvlLbl val="0"/>
      </c:catAx>
      <c:valAx>
        <c:axId val="520231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5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9.0415539999999996</c:v>
                </c:pt>
                <c:pt idx="1">
                  <c:v>10.740987000000001</c:v>
                </c:pt>
                <c:pt idx="2">
                  <c:v>12.826530999999999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459.9359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34600"/>
        <c:axId val="520231856"/>
      </c:barChart>
      <c:catAx>
        <c:axId val="52023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1856"/>
        <c:crosses val="autoZero"/>
        <c:auto val="1"/>
        <c:lblAlgn val="ctr"/>
        <c:lblOffset val="100"/>
        <c:noMultiLvlLbl val="0"/>
      </c:catAx>
      <c:valAx>
        <c:axId val="5202318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3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19.144521999999998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229112"/>
        <c:axId val="520235384"/>
      </c:barChart>
      <c:catAx>
        <c:axId val="52022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35384"/>
        <c:crosses val="autoZero"/>
        <c:auto val="1"/>
        <c:lblAlgn val="ctr"/>
        <c:lblOffset val="100"/>
        <c:noMultiLvlLbl val="0"/>
      </c:catAx>
      <c:valAx>
        <c:axId val="52023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2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74.936000000000007</c:v>
                </c:pt>
                <c:pt idx="1">
                  <c:v>9.6370000000000005</c:v>
                </c:pt>
                <c:pt idx="2">
                  <c:v>15.427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229504"/>
        <c:axId val="520229896"/>
      </c:barChart>
      <c:catAx>
        <c:axId val="520229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229896"/>
        <c:crosses val="autoZero"/>
        <c:auto val="1"/>
        <c:lblAlgn val="ctr"/>
        <c:lblOffset val="100"/>
        <c:noMultiLvlLbl val="0"/>
      </c:catAx>
      <c:valAx>
        <c:axId val="520229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229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1908.1895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187176"/>
        <c:axId val="517286480"/>
      </c:barChart>
      <c:catAx>
        <c:axId val="515187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6480"/>
        <c:crosses val="autoZero"/>
        <c:auto val="1"/>
        <c:lblAlgn val="ctr"/>
        <c:lblOffset val="100"/>
        <c:noMultiLvlLbl val="0"/>
      </c:catAx>
      <c:valAx>
        <c:axId val="517286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187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141.01931999999999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0600"/>
        <c:axId val="517287264"/>
      </c:barChart>
      <c:catAx>
        <c:axId val="517280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7264"/>
        <c:crosses val="autoZero"/>
        <c:auto val="1"/>
        <c:lblAlgn val="ctr"/>
        <c:lblOffset val="100"/>
        <c:noMultiLvlLbl val="0"/>
      </c:catAx>
      <c:valAx>
        <c:axId val="5172872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0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424.21316999999999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6872"/>
        <c:axId val="517285696"/>
      </c:barChart>
      <c:catAx>
        <c:axId val="51728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5696"/>
        <c:crosses val="autoZero"/>
        <c:auto val="1"/>
        <c:lblAlgn val="ctr"/>
        <c:lblOffset val="100"/>
        <c:noMultiLvlLbl val="0"/>
      </c:catAx>
      <c:valAx>
        <c:axId val="51728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3.3709722000000002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40976"/>
        <c:axId val="405537448"/>
      </c:barChart>
      <c:catAx>
        <c:axId val="405540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7448"/>
        <c:crosses val="autoZero"/>
        <c:auto val="1"/>
        <c:lblAlgn val="ctr"/>
        <c:lblOffset val="100"/>
        <c:noMultiLvlLbl val="0"/>
      </c:catAx>
      <c:valAx>
        <c:axId val="405537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40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2854.7226999999998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6088"/>
        <c:axId val="517280992"/>
      </c:barChart>
      <c:catAx>
        <c:axId val="51728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0992"/>
        <c:crosses val="autoZero"/>
        <c:auto val="1"/>
        <c:lblAlgn val="ctr"/>
        <c:lblOffset val="100"/>
        <c:noMultiLvlLbl val="0"/>
      </c:catAx>
      <c:valAx>
        <c:axId val="517280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13.151559000000001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0208"/>
        <c:axId val="517283344"/>
      </c:barChart>
      <c:catAx>
        <c:axId val="517280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3344"/>
        <c:crosses val="autoZero"/>
        <c:auto val="1"/>
        <c:lblAlgn val="ctr"/>
        <c:lblOffset val="100"/>
        <c:noMultiLvlLbl val="0"/>
      </c:catAx>
      <c:valAx>
        <c:axId val="517283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1.7941560000000001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281776"/>
        <c:axId val="517282560"/>
      </c:barChart>
      <c:catAx>
        <c:axId val="517281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282560"/>
        <c:crosses val="autoZero"/>
        <c:auto val="1"/>
        <c:lblAlgn val="ctr"/>
        <c:lblOffset val="100"/>
        <c:noMultiLvlLbl val="0"/>
      </c:catAx>
      <c:valAx>
        <c:axId val="517282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281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160.76651000000001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6664"/>
        <c:axId val="405540584"/>
      </c:barChart>
      <c:catAx>
        <c:axId val="40553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40584"/>
        <c:crosses val="autoZero"/>
        <c:auto val="1"/>
        <c:lblAlgn val="ctr"/>
        <c:lblOffset val="100"/>
        <c:noMultiLvlLbl val="0"/>
      </c:catAx>
      <c:valAx>
        <c:axId val="405540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1.2528258999999999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5537056"/>
        <c:axId val="405538232"/>
      </c:barChart>
      <c:catAx>
        <c:axId val="405537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5538232"/>
        <c:crosses val="autoZero"/>
        <c:auto val="1"/>
        <c:lblAlgn val="ctr"/>
        <c:lblOffset val="100"/>
        <c:noMultiLvlLbl val="0"/>
      </c:catAx>
      <c:valAx>
        <c:axId val="405538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553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14.254095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657872"/>
        <c:axId val="511650424"/>
      </c:barChart>
      <c:catAx>
        <c:axId val="5116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650424"/>
        <c:crosses val="autoZero"/>
        <c:auto val="1"/>
        <c:lblAlgn val="ctr"/>
        <c:lblOffset val="100"/>
        <c:noMultiLvlLbl val="0"/>
      </c:catAx>
      <c:valAx>
        <c:axId val="51165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65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1.7941560000000001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7704"/>
        <c:axId val="519167312"/>
      </c:barChart>
      <c:catAx>
        <c:axId val="51916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7312"/>
        <c:crosses val="autoZero"/>
        <c:auto val="1"/>
        <c:lblAlgn val="ctr"/>
        <c:lblOffset val="100"/>
        <c:noMultiLvlLbl val="0"/>
      </c:catAx>
      <c:valAx>
        <c:axId val="51916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425.08949999999999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8880"/>
        <c:axId val="519170448"/>
      </c:barChart>
      <c:catAx>
        <c:axId val="51916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70448"/>
        <c:crosses val="autoZero"/>
        <c:auto val="1"/>
        <c:lblAlgn val="ctr"/>
        <c:lblOffset val="100"/>
        <c:noMultiLvlLbl val="0"/>
      </c:catAx>
      <c:valAx>
        <c:axId val="51917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7.4523010000000003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9168096"/>
        <c:axId val="519165744"/>
      </c:barChart>
      <c:catAx>
        <c:axId val="519168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9165744"/>
        <c:crosses val="autoZero"/>
        <c:auto val="1"/>
        <c:lblAlgn val="ctr"/>
        <c:lblOffset val="100"/>
        <c:noMultiLvlLbl val="0"/>
      </c:catAx>
      <c:valAx>
        <c:axId val="519165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916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변희운, ID : H1900725)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17일 12:58:32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1908.1895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65.535110000000003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21.409265999999999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74.936000000000007</v>
      </c>
      <c r="G8" s="59">
        <f>'DRIs DATA 입력'!G8</f>
        <v>9.6370000000000005</v>
      </c>
      <c r="H8" s="59">
        <f>'DRIs DATA 입력'!H8</f>
        <v>15.427</v>
      </c>
      <c r="I8" s="55"/>
      <c r="J8" s="59" t="s">
        <v>215</v>
      </c>
      <c r="K8" s="59">
        <f>'DRIs DATA 입력'!K8</f>
        <v>2.6179999999999999</v>
      </c>
      <c r="L8" s="59">
        <f>'DRIs DATA 입력'!L8</f>
        <v>13.781000000000001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459.9359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19.144521999999998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3.3709722000000002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160.76651000000001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141.01931999999999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1.4520617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1.2528258999999999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14.254095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1.7941560000000001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425.08949999999999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7.4523010000000003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2.8262890000000001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3.9233718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424.21316999999999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1153.3767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2854.7226999999998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2959.027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77.4131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131.04732000000001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13.151559000000001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9.9962750000000007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912.44494999999995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1.6205713E-2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3.2777566999999999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96.687330000000003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82.767660000000006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J51" sqref="J51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296</v>
      </c>
      <c r="B1" s="55" t="s">
        <v>326</v>
      </c>
      <c r="G1" s="56" t="s">
        <v>327</v>
      </c>
      <c r="H1" s="55" t="s">
        <v>328</v>
      </c>
    </row>
    <row r="3" spans="1:27" x14ac:dyDescent="0.3">
      <c r="A3" s="65" t="s">
        <v>292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329</v>
      </c>
      <c r="B4" s="66"/>
      <c r="C4" s="66"/>
      <c r="E4" s="62" t="s">
        <v>278</v>
      </c>
      <c r="F4" s="63"/>
      <c r="G4" s="63"/>
      <c r="H4" s="64"/>
      <c r="J4" s="62" t="s">
        <v>294</v>
      </c>
      <c r="K4" s="63"/>
      <c r="L4" s="64"/>
      <c r="N4" s="66" t="s">
        <v>330</v>
      </c>
      <c r="O4" s="66"/>
      <c r="P4" s="66"/>
      <c r="Q4" s="66"/>
      <c r="R4" s="66"/>
      <c r="S4" s="66"/>
      <c r="U4" s="66" t="s">
        <v>297</v>
      </c>
      <c r="V4" s="66"/>
      <c r="W4" s="66"/>
      <c r="X4" s="66"/>
      <c r="Y4" s="66"/>
      <c r="Z4" s="66"/>
    </row>
    <row r="5" spans="1:27" x14ac:dyDescent="0.3">
      <c r="A5" s="60"/>
      <c r="B5" s="60" t="s">
        <v>298</v>
      </c>
      <c r="C5" s="60" t="s">
        <v>312</v>
      </c>
      <c r="E5" s="60"/>
      <c r="F5" s="60" t="s">
        <v>49</v>
      </c>
      <c r="G5" s="60" t="s">
        <v>331</v>
      </c>
      <c r="H5" s="60" t="s">
        <v>330</v>
      </c>
      <c r="J5" s="60"/>
      <c r="K5" s="60" t="s">
        <v>299</v>
      </c>
      <c r="L5" s="60" t="s">
        <v>289</v>
      </c>
      <c r="N5" s="60"/>
      <c r="O5" s="60" t="s">
        <v>279</v>
      </c>
      <c r="P5" s="60" t="s">
        <v>332</v>
      </c>
      <c r="Q5" s="60" t="s">
        <v>295</v>
      </c>
      <c r="R5" s="60" t="s">
        <v>276</v>
      </c>
      <c r="S5" s="60" t="s">
        <v>312</v>
      </c>
      <c r="U5" s="60"/>
      <c r="V5" s="60" t="s">
        <v>333</v>
      </c>
      <c r="W5" s="60" t="s">
        <v>313</v>
      </c>
      <c r="X5" s="60" t="s">
        <v>295</v>
      </c>
      <c r="Y5" s="60" t="s">
        <v>276</v>
      </c>
      <c r="Z5" s="60" t="s">
        <v>312</v>
      </c>
    </row>
    <row r="6" spans="1:27" x14ac:dyDescent="0.3">
      <c r="A6" s="60" t="s">
        <v>293</v>
      </c>
      <c r="B6" s="60">
        <v>2200</v>
      </c>
      <c r="C6" s="60">
        <v>1908.1895</v>
      </c>
      <c r="E6" s="60" t="s">
        <v>314</v>
      </c>
      <c r="F6" s="60">
        <v>55</v>
      </c>
      <c r="G6" s="60">
        <v>15</v>
      </c>
      <c r="H6" s="60">
        <v>7</v>
      </c>
      <c r="J6" s="60" t="s">
        <v>314</v>
      </c>
      <c r="K6" s="60">
        <v>0.1</v>
      </c>
      <c r="L6" s="60">
        <v>4</v>
      </c>
      <c r="N6" s="60" t="s">
        <v>334</v>
      </c>
      <c r="O6" s="60">
        <v>50</v>
      </c>
      <c r="P6" s="60">
        <v>60</v>
      </c>
      <c r="Q6" s="60">
        <v>0</v>
      </c>
      <c r="R6" s="60">
        <v>0</v>
      </c>
      <c r="S6" s="60">
        <v>65.535110000000003</v>
      </c>
      <c r="U6" s="60" t="s">
        <v>335</v>
      </c>
      <c r="V6" s="60">
        <v>0</v>
      </c>
      <c r="W6" s="60">
        <v>0</v>
      </c>
      <c r="X6" s="60">
        <v>25</v>
      </c>
      <c r="Y6" s="60">
        <v>0</v>
      </c>
      <c r="Z6" s="60">
        <v>21.409265999999999</v>
      </c>
    </row>
    <row r="7" spans="1:27" x14ac:dyDescent="0.3">
      <c r="E7" s="60" t="s">
        <v>315</v>
      </c>
      <c r="F7" s="60">
        <v>65</v>
      </c>
      <c r="G7" s="60">
        <v>30</v>
      </c>
      <c r="H7" s="60">
        <v>20</v>
      </c>
      <c r="J7" s="60" t="s">
        <v>336</v>
      </c>
      <c r="K7" s="60">
        <v>1</v>
      </c>
      <c r="L7" s="60">
        <v>10</v>
      </c>
    </row>
    <row r="8" spans="1:27" x14ac:dyDescent="0.3">
      <c r="E8" s="60" t="s">
        <v>300</v>
      </c>
      <c r="F8" s="60">
        <v>74.936000000000007</v>
      </c>
      <c r="G8" s="60">
        <v>9.6370000000000005</v>
      </c>
      <c r="H8" s="60">
        <v>15.427</v>
      </c>
      <c r="J8" s="60" t="s">
        <v>300</v>
      </c>
      <c r="K8" s="60">
        <v>2.6179999999999999</v>
      </c>
      <c r="L8" s="60">
        <v>13.781000000000001</v>
      </c>
    </row>
    <row r="13" spans="1:27" x14ac:dyDescent="0.3">
      <c r="A13" s="61" t="s">
        <v>316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337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302</v>
      </c>
      <c r="P14" s="66"/>
      <c r="Q14" s="66"/>
      <c r="R14" s="66"/>
      <c r="S14" s="66"/>
      <c r="T14" s="66"/>
      <c r="V14" s="66" t="s">
        <v>317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279</v>
      </c>
      <c r="C15" s="60" t="s">
        <v>313</v>
      </c>
      <c r="D15" s="60" t="s">
        <v>338</v>
      </c>
      <c r="E15" s="60" t="s">
        <v>276</v>
      </c>
      <c r="F15" s="60" t="s">
        <v>339</v>
      </c>
      <c r="H15" s="60"/>
      <c r="I15" s="60" t="s">
        <v>279</v>
      </c>
      <c r="J15" s="60" t="s">
        <v>313</v>
      </c>
      <c r="K15" s="60" t="s">
        <v>295</v>
      </c>
      <c r="L15" s="60" t="s">
        <v>276</v>
      </c>
      <c r="M15" s="60" t="s">
        <v>312</v>
      </c>
      <c r="O15" s="60"/>
      <c r="P15" s="60" t="s">
        <v>279</v>
      </c>
      <c r="Q15" s="60" t="s">
        <v>340</v>
      </c>
      <c r="R15" s="60" t="s">
        <v>341</v>
      </c>
      <c r="S15" s="60" t="s">
        <v>342</v>
      </c>
      <c r="T15" s="60" t="s">
        <v>312</v>
      </c>
      <c r="V15" s="60"/>
      <c r="W15" s="60" t="s">
        <v>333</v>
      </c>
      <c r="X15" s="60" t="s">
        <v>313</v>
      </c>
      <c r="Y15" s="60" t="s">
        <v>295</v>
      </c>
      <c r="Z15" s="60" t="s">
        <v>276</v>
      </c>
      <c r="AA15" s="60" t="s">
        <v>339</v>
      </c>
    </row>
    <row r="16" spans="1:27" x14ac:dyDescent="0.3">
      <c r="A16" s="60" t="s">
        <v>318</v>
      </c>
      <c r="B16" s="60">
        <v>530</v>
      </c>
      <c r="C16" s="60">
        <v>750</v>
      </c>
      <c r="D16" s="60">
        <v>0</v>
      </c>
      <c r="E16" s="60">
        <v>3000</v>
      </c>
      <c r="F16" s="60">
        <v>459.9359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19.144521999999998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3.3709722000000002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160.76651000000001</v>
      </c>
    </row>
    <row r="23" spans="1:62" x14ac:dyDescent="0.3">
      <c r="A23" s="61" t="s">
        <v>286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303</v>
      </c>
      <c r="B24" s="66"/>
      <c r="C24" s="66"/>
      <c r="D24" s="66"/>
      <c r="E24" s="66"/>
      <c r="F24" s="66"/>
      <c r="H24" s="66" t="s">
        <v>288</v>
      </c>
      <c r="I24" s="66"/>
      <c r="J24" s="66"/>
      <c r="K24" s="66"/>
      <c r="L24" s="66"/>
      <c r="M24" s="66"/>
      <c r="O24" s="66" t="s">
        <v>319</v>
      </c>
      <c r="P24" s="66"/>
      <c r="Q24" s="66"/>
      <c r="R24" s="66"/>
      <c r="S24" s="66"/>
      <c r="T24" s="66"/>
      <c r="V24" s="66" t="s">
        <v>320</v>
      </c>
      <c r="W24" s="66"/>
      <c r="X24" s="66"/>
      <c r="Y24" s="66"/>
      <c r="Z24" s="66"/>
      <c r="AA24" s="66"/>
      <c r="AC24" s="66" t="s">
        <v>304</v>
      </c>
      <c r="AD24" s="66"/>
      <c r="AE24" s="66"/>
      <c r="AF24" s="66"/>
      <c r="AG24" s="66"/>
      <c r="AH24" s="66"/>
      <c r="AJ24" s="66" t="s">
        <v>321</v>
      </c>
      <c r="AK24" s="66"/>
      <c r="AL24" s="66"/>
      <c r="AM24" s="66"/>
      <c r="AN24" s="66"/>
      <c r="AO24" s="66"/>
      <c r="AQ24" s="66" t="s">
        <v>277</v>
      </c>
      <c r="AR24" s="66"/>
      <c r="AS24" s="66"/>
      <c r="AT24" s="66"/>
      <c r="AU24" s="66"/>
      <c r="AV24" s="66"/>
      <c r="AX24" s="66" t="s">
        <v>280</v>
      </c>
      <c r="AY24" s="66"/>
      <c r="AZ24" s="66"/>
      <c r="BA24" s="66"/>
      <c r="BB24" s="66"/>
      <c r="BC24" s="66"/>
      <c r="BE24" s="66" t="s">
        <v>305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279</v>
      </c>
      <c r="C25" s="60" t="s">
        <v>332</v>
      </c>
      <c r="D25" s="60" t="s">
        <v>341</v>
      </c>
      <c r="E25" s="60" t="s">
        <v>276</v>
      </c>
      <c r="F25" s="60" t="s">
        <v>343</v>
      </c>
      <c r="H25" s="60"/>
      <c r="I25" s="60" t="s">
        <v>279</v>
      </c>
      <c r="J25" s="60" t="s">
        <v>313</v>
      </c>
      <c r="K25" s="60" t="s">
        <v>295</v>
      </c>
      <c r="L25" s="60" t="s">
        <v>342</v>
      </c>
      <c r="M25" s="60" t="s">
        <v>312</v>
      </c>
      <c r="O25" s="60"/>
      <c r="P25" s="60" t="s">
        <v>279</v>
      </c>
      <c r="Q25" s="60" t="s">
        <v>313</v>
      </c>
      <c r="R25" s="60" t="s">
        <v>295</v>
      </c>
      <c r="S25" s="60" t="s">
        <v>344</v>
      </c>
      <c r="T25" s="60" t="s">
        <v>343</v>
      </c>
      <c r="V25" s="60"/>
      <c r="W25" s="60" t="s">
        <v>279</v>
      </c>
      <c r="X25" s="60" t="s">
        <v>313</v>
      </c>
      <c r="Y25" s="60" t="s">
        <v>295</v>
      </c>
      <c r="Z25" s="60" t="s">
        <v>276</v>
      </c>
      <c r="AA25" s="60" t="s">
        <v>339</v>
      </c>
      <c r="AC25" s="60"/>
      <c r="AD25" s="60" t="s">
        <v>279</v>
      </c>
      <c r="AE25" s="60" t="s">
        <v>313</v>
      </c>
      <c r="AF25" s="60" t="s">
        <v>295</v>
      </c>
      <c r="AG25" s="60" t="s">
        <v>276</v>
      </c>
      <c r="AH25" s="60" t="s">
        <v>312</v>
      </c>
      <c r="AJ25" s="60"/>
      <c r="AK25" s="60" t="s">
        <v>279</v>
      </c>
      <c r="AL25" s="60" t="s">
        <v>313</v>
      </c>
      <c r="AM25" s="60" t="s">
        <v>295</v>
      </c>
      <c r="AN25" s="60" t="s">
        <v>276</v>
      </c>
      <c r="AO25" s="60" t="s">
        <v>312</v>
      </c>
      <c r="AQ25" s="60"/>
      <c r="AR25" s="60" t="s">
        <v>279</v>
      </c>
      <c r="AS25" s="60" t="s">
        <v>313</v>
      </c>
      <c r="AT25" s="60" t="s">
        <v>338</v>
      </c>
      <c r="AU25" s="60" t="s">
        <v>276</v>
      </c>
      <c r="AV25" s="60" t="s">
        <v>339</v>
      </c>
      <c r="AX25" s="60"/>
      <c r="AY25" s="60" t="s">
        <v>279</v>
      </c>
      <c r="AZ25" s="60" t="s">
        <v>313</v>
      </c>
      <c r="BA25" s="60" t="s">
        <v>295</v>
      </c>
      <c r="BB25" s="60" t="s">
        <v>276</v>
      </c>
      <c r="BC25" s="60" t="s">
        <v>312</v>
      </c>
      <c r="BE25" s="60"/>
      <c r="BF25" s="60" t="s">
        <v>279</v>
      </c>
      <c r="BG25" s="60" t="s">
        <v>313</v>
      </c>
      <c r="BH25" s="60" t="s">
        <v>338</v>
      </c>
      <c r="BI25" s="60" t="s">
        <v>342</v>
      </c>
      <c r="BJ25" s="60" t="s">
        <v>312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141.01931999999999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1.4520617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1.2528258999999999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14.254095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1.7941560000000001</v>
      </c>
      <c r="AJ26" s="60" t="s">
        <v>306</v>
      </c>
      <c r="AK26" s="60">
        <v>320</v>
      </c>
      <c r="AL26" s="60">
        <v>400</v>
      </c>
      <c r="AM26" s="60">
        <v>0</v>
      </c>
      <c r="AN26" s="60">
        <v>1000</v>
      </c>
      <c r="AO26" s="60">
        <v>425.08949999999999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7.4523010000000003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2.8262890000000001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3.9233718</v>
      </c>
    </row>
    <row r="33" spans="1:68" x14ac:dyDescent="0.3">
      <c r="A33" s="61" t="s">
        <v>287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322</v>
      </c>
      <c r="B34" s="66"/>
      <c r="C34" s="66"/>
      <c r="D34" s="66"/>
      <c r="E34" s="66"/>
      <c r="F34" s="66"/>
      <c r="H34" s="66" t="s">
        <v>290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307</v>
      </c>
      <c r="W34" s="66"/>
      <c r="X34" s="66"/>
      <c r="Y34" s="66"/>
      <c r="Z34" s="66"/>
      <c r="AA34" s="66"/>
      <c r="AC34" s="66" t="s">
        <v>345</v>
      </c>
      <c r="AD34" s="66"/>
      <c r="AE34" s="66"/>
      <c r="AF34" s="66"/>
      <c r="AG34" s="66"/>
      <c r="AH34" s="66"/>
      <c r="AJ34" s="66" t="s">
        <v>323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279</v>
      </c>
      <c r="C35" s="60" t="s">
        <v>332</v>
      </c>
      <c r="D35" s="60" t="s">
        <v>341</v>
      </c>
      <c r="E35" s="60" t="s">
        <v>276</v>
      </c>
      <c r="F35" s="60" t="s">
        <v>312</v>
      </c>
      <c r="H35" s="60"/>
      <c r="I35" s="60" t="s">
        <v>333</v>
      </c>
      <c r="J35" s="60" t="s">
        <v>340</v>
      </c>
      <c r="K35" s="60" t="s">
        <v>295</v>
      </c>
      <c r="L35" s="60" t="s">
        <v>276</v>
      </c>
      <c r="M35" s="60" t="s">
        <v>312</v>
      </c>
      <c r="O35" s="60"/>
      <c r="P35" s="60" t="s">
        <v>279</v>
      </c>
      <c r="Q35" s="60" t="s">
        <v>313</v>
      </c>
      <c r="R35" s="60" t="s">
        <v>295</v>
      </c>
      <c r="S35" s="60" t="s">
        <v>276</v>
      </c>
      <c r="T35" s="60" t="s">
        <v>312</v>
      </c>
      <c r="V35" s="60"/>
      <c r="W35" s="60" t="s">
        <v>279</v>
      </c>
      <c r="X35" s="60" t="s">
        <v>313</v>
      </c>
      <c r="Y35" s="60" t="s">
        <v>338</v>
      </c>
      <c r="Z35" s="60" t="s">
        <v>276</v>
      </c>
      <c r="AA35" s="60" t="s">
        <v>339</v>
      </c>
      <c r="AC35" s="60"/>
      <c r="AD35" s="60" t="s">
        <v>279</v>
      </c>
      <c r="AE35" s="60" t="s">
        <v>313</v>
      </c>
      <c r="AF35" s="60" t="s">
        <v>295</v>
      </c>
      <c r="AG35" s="60" t="s">
        <v>276</v>
      </c>
      <c r="AH35" s="60" t="s">
        <v>312</v>
      </c>
      <c r="AJ35" s="60"/>
      <c r="AK35" s="60" t="s">
        <v>279</v>
      </c>
      <c r="AL35" s="60" t="s">
        <v>313</v>
      </c>
      <c r="AM35" s="60" t="s">
        <v>338</v>
      </c>
      <c r="AN35" s="60" t="s">
        <v>342</v>
      </c>
      <c r="AO35" s="60" t="s">
        <v>312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424.21316999999999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1153.3767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2854.7226999999998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2959.027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77.4131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131.04732000000001</v>
      </c>
    </row>
    <row r="43" spans="1:68" x14ac:dyDescent="0.3">
      <c r="A43" s="61" t="s">
        <v>308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309</v>
      </c>
      <c r="B44" s="66"/>
      <c r="C44" s="66"/>
      <c r="D44" s="66"/>
      <c r="E44" s="66"/>
      <c r="F44" s="66"/>
      <c r="H44" s="66" t="s">
        <v>281</v>
      </c>
      <c r="I44" s="66"/>
      <c r="J44" s="66"/>
      <c r="K44" s="66"/>
      <c r="L44" s="66"/>
      <c r="M44" s="66"/>
      <c r="O44" s="66" t="s">
        <v>282</v>
      </c>
      <c r="P44" s="66"/>
      <c r="Q44" s="66"/>
      <c r="R44" s="66"/>
      <c r="S44" s="66"/>
      <c r="T44" s="66"/>
      <c r="V44" s="66" t="s">
        <v>310</v>
      </c>
      <c r="W44" s="66"/>
      <c r="X44" s="66"/>
      <c r="Y44" s="66"/>
      <c r="Z44" s="66"/>
      <c r="AA44" s="66"/>
      <c r="AC44" s="66" t="s">
        <v>283</v>
      </c>
      <c r="AD44" s="66"/>
      <c r="AE44" s="66"/>
      <c r="AF44" s="66"/>
      <c r="AG44" s="66"/>
      <c r="AH44" s="66"/>
      <c r="AJ44" s="66" t="s">
        <v>346</v>
      </c>
      <c r="AK44" s="66"/>
      <c r="AL44" s="66"/>
      <c r="AM44" s="66"/>
      <c r="AN44" s="66"/>
      <c r="AO44" s="66"/>
      <c r="AQ44" s="66" t="s">
        <v>284</v>
      </c>
      <c r="AR44" s="66"/>
      <c r="AS44" s="66"/>
      <c r="AT44" s="66"/>
      <c r="AU44" s="66"/>
      <c r="AV44" s="66"/>
      <c r="AX44" s="66" t="s">
        <v>291</v>
      </c>
      <c r="AY44" s="66"/>
      <c r="AZ44" s="66"/>
      <c r="BA44" s="66"/>
      <c r="BB44" s="66"/>
      <c r="BC44" s="66"/>
      <c r="BE44" s="66" t="s">
        <v>347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279</v>
      </c>
      <c r="C45" s="60" t="s">
        <v>332</v>
      </c>
      <c r="D45" s="60" t="s">
        <v>295</v>
      </c>
      <c r="E45" s="60" t="s">
        <v>276</v>
      </c>
      <c r="F45" s="60" t="s">
        <v>312</v>
      </c>
      <c r="H45" s="60"/>
      <c r="I45" s="60" t="s">
        <v>279</v>
      </c>
      <c r="J45" s="60" t="s">
        <v>313</v>
      </c>
      <c r="K45" s="60" t="s">
        <v>295</v>
      </c>
      <c r="L45" s="60" t="s">
        <v>276</v>
      </c>
      <c r="M45" s="60" t="s">
        <v>312</v>
      </c>
      <c r="O45" s="60"/>
      <c r="P45" s="60" t="s">
        <v>279</v>
      </c>
      <c r="Q45" s="60" t="s">
        <v>313</v>
      </c>
      <c r="R45" s="60" t="s">
        <v>295</v>
      </c>
      <c r="S45" s="60" t="s">
        <v>276</v>
      </c>
      <c r="T45" s="60" t="s">
        <v>343</v>
      </c>
      <c r="V45" s="60"/>
      <c r="W45" s="60" t="s">
        <v>279</v>
      </c>
      <c r="X45" s="60" t="s">
        <v>313</v>
      </c>
      <c r="Y45" s="60" t="s">
        <v>295</v>
      </c>
      <c r="Z45" s="60" t="s">
        <v>342</v>
      </c>
      <c r="AA45" s="60" t="s">
        <v>312</v>
      </c>
      <c r="AC45" s="60"/>
      <c r="AD45" s="60" t="s">
        <v>279</v>
      </c>
      <c r="AE45" s="60" t="s">
        <v>313</v>
      </c>
      <c r="AF45" s="60" t="s">
        <v>295</v>
      </c>
      <c r="AG45" s="60" t="s">
        <v>276</v>
      </c>
      <c r="AH45" s="60" t="s">
        <v>312</v>
      </c>
      <c r="AJ45" s="60"/>
      <c r="AK45" s="60" t="s">
        <v>279</v>
      </c>
      <c r="AL45" s="60" t="s">
        <v>313</v>
      </c>
      <c r="AM45" s="60" t="s">
        <v>295</v>
      </c>
      <c r="AN45" s="60" t="s">
        <v>276</v>
      </c>
      <c r="AO45" s="60" t="s">
        <v>312</v>
      </c>
      <c r="AQ45" s="60"/>
      <c r="AR45" s="60" t="s">
        <v>279</v>
      </c>
      <c r="AS45" s="60" t="s">
        <v>332</v>
      </c>
      <c r="AT45" s="60" t="s">
        <v>341</v>
      </c>
      <c r="AU45" s="60" t="s">
        <v>276</v>
      </c>
      <c r="AV45" s="60" t="s">
        <v>343</v>
      </c>
      <c r="AX45" s="60"/>
      <c r="AY45" s="60" t="s">
        <v>279</v>
      </c>
      <c r="AZ45" s="60" t="s">
        <v>313</v>
      </c>
      <c r="BA45" s="60" t="s">
        <v>295</v>
      </c>
      <c r="BB45" s="60" t="s">
        <v>342</v>
      </c>
      <c r="BC45" s="60" t="s">
        <v>312</v>
      </c>
      <c r="BE45" s="60"/>
      <c r="BF45" s="60" t="s">
        <v>279</v>
      </c>
      <c r="BG45" s="60" t="s">
        <v>313</v>
      </c>
      <c r="BH45" s="60" t="s">
        <v>295</v>
      </c>
      <c r="BI45" s="60" t="s">
        <v>344</v>
      </c>
      <c r="BJ45" s="60" t="s">
        <v>343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13.151559000000001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9.9962750000000007</v>
      </c>
      <c r="O46" s="60" t="s">
        <v>285</v>
      </c>
      <c r="P46" s="60">
        <v>600</v>
      </c>
      <c r="Q46" s="60">
        <v>800</v>
      </c>
      <c r="R46" s="60">
        <v>0</v>
      </c>
      <c r="S46" s="60">
        <v>10000</v>
      </c>
      <c r="T46" s="60">
        <v>912.44494999999995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1.6205713E-2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3.2777566999999999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96.687330000000003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82.767660000000006</v>
      </c>
      <c r="AX46" s="60" t="s">
        <v>324</v>
      </c>
      <c r="AY46" s="60"/>
      <c r="AZ46" s="60"/>
      <c r="BA46" s="60"/>
      <c r="BB46" s="60"/>
      <c r="BC46" s="60"/>
      <c r="BE46" s="60" t="s">
        <v>325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0" sqref="E20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348</v>
      </c>
      <c r="B2" s="55" t="s">
        <v>349</v>
      </c>
      <c r="C2" s="55" t="s">
        <v>311</v>
      </c>
      <c r="D2" s="55">
        <v>61</v>
      </c>
      <c r="E2" s="55">
        <v>1908.1895</v>
      </c>
      <c r="F2" s="55">
        <v>318.33733999999998</v>
      </c>
      <c r="G2" s="55">
        <v>40.938847000000003</v>
      </c>
      <c r="H2" s="55">
        <v>25.836265999999998</v>
      </c>
      <c r="I2" s="55">
        <v>15.10258</v>
      </c>
      <c r="J2" s="55">
        <v>65.535110000000003</v>
      </c>
      <c r="K2" s="55">
        <v>38.545883000000003</v>
      </c>
      <c r="L2" s="55">
        <v>26.989227</v>
      </c>
      <c r="M2" s="55">
        <v>21.409265999999999</v>
      </c>
      <c r="N2" s="55">
        <v>2.6525500000000002</v>
      </c>
      <c r="O2" s="55">
        <v>11.521879</v>
      </c>
      <c r="P2" s="55">
        <v>1038.5569</v>
      </c>
      <c r="Q2" s="55">
        <v>16.093644999999999</v>
      </c>
      <c r="R2" s="55">
        <v>459.9359</v>
      </c>
      <c r="S2" s="55">
        <v>87.267075000000006</v>
      </c>
      <c r="T2" s="55">
        <v>4472.0200000000004</v>
      </c>
      <c r="U2" s="55">
        <v>3.3709722000000002</v>
      </c>
      <c r="V2" s="55">
        <v>19.144521999999998</v>
      </c>
      <c r="W2" s="55">
        <v>160.76651000000001</v>
      </c>
      <c r="X2" s="55">
        <v>141.01931999999999</v>
      </c>
      <c r="Y2" s="55">
        <v>1.4520617</v>
      </c>
      <c r="Z2" s="55">
        <v>1.2528258999999999</v>
      </c>
      <c r="AA2" s="55">
        <v>14.254095</v>
      </c>
      <c r="AB2" s="55">
        <v>1.7941560000000001</v>
      </c>
      <c r="AC2" s="55">
        <v>425.08949999999999</v>
      </c>
      <c r="AD2" s="55">
        <v>7.4523010000000003</v>
      </c>
      <c r="AE2" s="55">
        <v>2.8262890000000001</v>
      </c>
      <c r="AF2" s="55">
        <v>3.9233718</v>
      </c>
      <c r="AG2" s="55">
        <v>424.21316999999999</v>
      </c>
      <c r="AH2" s="55">
        <v>264.53903000000003</v>
      </c>
      <c r="AI2" s="55">
        <v>159.67412999999999</v>
      </c>
      <c r="AJ2" s="55">
        <v>1153.3767</v>
      </c>
      <c r="AK2" s="55">
        <v>2854.7226999999998</v>
      </c>
      <c r="AL2" s="55">
        <v>77.4131</v>
      </c>
      <c r="AM2" s="55">
        <v>2959.027</v>
      </c>
      <c r="AN2" s="55">
        <v>131.04732000000001</v>
      </c>
      <c r="AO2" s="55">
        <v>13.151559000000001</v>
      </c>
      <c r="AP2" s="55">
        <v>9.4481959999999994</v>
      </c>
      <c r="AQ2" s="55">
        <v>3.703363</v>
      </c>
      <c r="AR2" s="55">
        <v>9.9962750000000007</v>
      </c>
      <c r="AS2" s="55">
        <v>912.44494999999995</v>
      </c>
      <c r="AT2" s="55">
        <v>1.6205713E-2</v>
      </c>
      <c r="AU2" s="55">
        <v>3.2777566999999999</v>
      </c>
      <c r="AV2" s="55">
        <v>96.687330000000003</v>
      </c>
      <c r="AW2" s="55">
        <v>82.767660000000006</v>
      </c>
      <c r="AX2" s="55">
        <v>7.7933569999999994E-2</v>
      </c>
      <c r="AY2" s="55">
        <v>1.0232760999999999</v>
      </c>
      <c r="AZ2" s="55">
        <v>300.7038</v>
      </c>
      <c r="BA2" s="55">
        <v>32.631573000000003</v>
      </c>
      <c r="BB2" s="55">
        <v>9.0415539999999996</v>
      </c>
      <c r="BC2" s="55">
        <v>10.740987000000001</v>
      </c>
      <c r="BD2" s="55">
        <v>12.826530999999999</v>
      </c>
      <c r="BE2" s="55">
        <v>0.82384913999999998</v>
      </c>
      <c r="BF2" s="55">
        <v>4.5660056999999998</v>
      </c>
      <c r="BG2" s="55">
        <v>1.1518281E-3</v>
      </c>
      <c r="BH2" s="55">
        <v>1.1743727000000001E-2</v>
      </c>
      <c r="BI2" s="55">
        <v>9.6145650000000003E-3</v>
      </c>
      <c r="BJ2" s="55">
        <v>4.7000363000000003E-2</v>
      </c>
      <c r="BK2" s="55">
        <v>8.8602166000000004E-5</v>
      </c>
      <c r="BL2" s="55">
        <v>0.10291649</v>
      </c>
      <c r="BM2" s="55">
        <v>1.2556174</v>
      </c>
      <c r="BN2" s="55">
        <v>0.29783988</v>
      </c>
      <c r="BO2" s="55">
        <v>28.291042000000001</v>
      </c>
      <c r="BP2" s="55">
        <v>3.4763253000000001</v>
      </c>
      <c r="BQ2" s="55">
        <v>8.1455090000000006</v>
      </c>
      <c r="BR2" s="55">
        <v>37.914239999999999</v>
      </c>
      <c r="BS2" s="55">
        <v>27.990732000000001</v>
      </c>
      <c r="BT2" s="55">
        <v>3.0031888000000002</v>
      </c>
      <c r="BU2" s="55">
        <v>5.5765357000000002E-2</v>
      </c>
      <c r="BV2" s="55">
        <v>3.9433210000000003E-2</v>
      </c>
      <c r="BW2" s="55">
        <v>0.22671288000000001</v>
      </c>
      <c r="BX2" s="55">
        <v>0.68337685000000004</v>
      </c>
      <c r="BY2" s="55">
        <v>9.8822389999999996E-2</v>
      </c>
      <c r="BZ2" s="55">
        <v>6.7807344000000004E-4</v>
      </c>
      <c r="CA2" s="55">
        <v>1.0489576</v>
      </c>
      <c r="CB2" s="55">
        <v>2.0152100999999999E-2</v>
      </c>
      <c r="CC2" s="55">
        <v>7.7503695999999997E-2</v>
      </c>
      <c r="CD2" s="55">
        <v>1.1109207000000001</v>
      </c>
      <c r="CE2" s="55">
        <v>5.9081296999999998E-2</v>
      </c>
      <c r="CF2" s="55">
        <v>0.18838483</v>
      </c>
      <c r="CG2" s="55">
        <v>4.9500000000000003E-7</v>
      </c>
      <c r="CH2" s="55">
        <v>1.6705032000000002E-2</v>
      </c>
      <c r="CI2" s="55">
        <v>2.5329929999999999E-3</v>
      </c>
      <c r="CJ2" s="55">
        <v>2.471654</v>
      </c>
      <c r="CK2" s="55">
        <v>1.2499376E-2</v>
      </c>
      <c r="CL2" s="55">
        <v>0.83853129999999998</v>
      </c>
      <c r="CM2" s="55">
        <v>1.1412964000000001</v>
      </c>
      <c r="CN2" s="55">
        <v>1940.4863</v>
      </c>
      <c r="CO2" s="55">
        <v>3298.9504000000002</v>
      </c>
      <c r="CP2" s="55">
        <v>1847.1649</v>
      </c>
      <c r="CQ2" s="55">
        <v>681.61860000000001</v>
      </c>
      <c r="CR2" s="55">
        <v>390.43344000000002</v>
      </c>
      <c r="CS2" s="55">
        <v>388.00369999999998</v>
      </c>
      <c r="CT2" s="55">
        <v>1903.0273</v>
      </c>
      <c r="CU2" s="55">
        <v>1112.8705</v>
      </c>
      <c r="CV2" s="55">
        <v>1208.9395999999999</v>
      </c>
      <c r="CW2" s="55">
        <v>1221.7509</v>
      </c>
      <c r="CX2" s="55">
        <v>376.66561999999999</v>
      </c>
      <c r="CY2" s="55">
        <v>2480.7085000000002</v>
      </c>
      <c r="CZ2" s="55">
        <v>1024.2072000000001</v>
      </c>
      <c r="DA2" s="55">
        <v>2822.4789999999998</v>
      </c>
      <c r="DB2" s="55">
        <v>2721.1662999999999</v>
      </c>
      <c r="DC2" s="55">
        <v>4052.0034000000001</v>
      </c>
      <c r="DD2" s="55">
        <v>6551.1122999999998</v>
      </c>
      <c r="DE2" s="55">
        <v>1264.8860999999999</v>
      </c>
      <c r="DF2" s="55">
        <v>3150.1997000000001</v>
      </c>
      <c r="DG2" s="55">
        <v>1479.5079000000001</v>
      </c>
      <c r="DH2" s="55">
        <v>80.276566000000003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32.631573000000003</v>
      </c>
      <c r="B6">
        <f>BB2</f>
        <v>9.0415539999999996</v>
      </c>
      <c r="C6">
        <f>BC2</f>
        <v>10.740987000000001</v>
      </c>
      <c r="D6">
        <f>BD2</f>
        <v>12.826530999999999</v>
      </c>
    </row>
    <row r="7" spans="1:113" x14ac:dyDescent="0.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7" sqref="F7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23250</v>
      </c>
      <c r="C2" s="51">
        <f ca="1">YEAR(TODAY())-YEAR(B2)+IF(TODAY()&gt;=DATE(YEAR(TODAY()),MONTH(B2),DAY(B2)),0,-1)</f>
        <v>57</v>
      </c>
      <c r="E2" s="47">
        <v>174.1</v>
      </c>
      <c r="F2" s="48" t="s">
        <v>275</v>
      </c>
      <c r="G2" s="47">
        <v>84.5</v>
      </c>
      <c r="H2" s="46" t="s">
        <v>40</v>
      </c>
      <c r="I2" s="67">
        <f>ROUND(G3/E3^2,1)</f>
        <v>27.9</v>
      </c>
    </row>
    <row r="3" spans="1:9" x14ac:dyDescent="0.3">
      <c r="E3" s="46">
        <f>E2/100</f>
        <v>1.7409999999999999</v>
      </c>
      <c r="F3" s="46" t="s">
        <v>39</v>
      </c>
      <c r="G3" s="46">
        <f>G2</f>
        <v>84.5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변희운, ID : H1900725)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17일 12:58:32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44337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57</v>
      </c>
      <c r="G12" s="89"/>
      <c r="H12" s="89"/>
      <c r="I12" s="89"/>
      <c r="K12" s="118">
        <f>'개인정보 및 신체계측 입력'!E2</f>
        <v>174.1</v>
      </c>
      <c r="L12" s="119"/>
      <c r="M12" s="112">
        <f>'개인정보 및 신체계측 입력'!G2</f>
        <v>84.5</v>
      </c>
      <c r="N12" s="113"/>
      <c r="O12" s="108" t="s">
        <v>270</v>
      </c>
      <c r="P12" s="102"/>
      <c r="Q12" s="85">
        <f>'개인정보 및 신체계측 입력'!I2</f>
        <v>27.9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변희운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74.936000000000007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9.6370000000000005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15.427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13.8</v>
      </c>
      <c r="L72" s="34" t="s">
        <v>52</v>
      </c>
      <c r="M72" s="34">
        <f>ROUND('DRIs DATA'!K8,1)</f>
        <v>2.6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61.32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159.54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141.02000000000001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119.61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53.03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190.31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131.52000000000001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2021-08-17T04:14:02Z</dcterms:modified>
</cp:coreProperties>
</file>