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<sst xmlns="http://schemas.openxmlformats.org/spreadsheetml/2006/main" count="692" uniqueCount="354">
  <si>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</si>
  <si>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</si>
  <si>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</si>
  <si>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</si>
  <si>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</si>
  <si>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</si>
  <si>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</si>
  <si>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</si>
  <si>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</si>
  <si>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</si>
  <si>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</si>
  <si>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</si>
  <si>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</si>
  <si>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</si>
  <si>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</si>
  <si>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</si>
  <si>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</si>
  <si>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</si>
  <si>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</si>
  <si>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</si>
  <si>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</si>
  <si>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</si>
  <si>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</si>
  <si>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</si>
  <si>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</si>
  <si>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</si>
  <si>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</si>
  <si>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</si>
  <si>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</si>
  <si>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</si>
  <si>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</si>
  <si>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</si>
  <si>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</si>
  <si>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</si>
  <si>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</si>
  <si>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</si>
  <si>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</si>
  <si>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</si>
  <si>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</si>
  <si>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</si>
  <si>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</si>
  <si>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</si>
  <si>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</si>
  <si>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</si>
  <si>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</si>
  <si>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</si>
  <si>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</si>
  <si>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</si>
  <si>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</si>
  <si>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</si>
  <si>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</si>
  <si>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</si>
  <si>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</si>
  <si>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</si>
  <si>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</si>
  <si>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</si>
  <si>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</si>
  <si>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</si>
  <si>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</si>
  <si>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</si>
  <si>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</si>
  <si>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</si>
  <si>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</si>
  <si>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</si>
  <si>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</si>
  <si>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</si>
  <si>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</si>
  <si>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</si>
  <si>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</si>
  <si>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</si>
  <si>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</si>
  <si>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</si>
  <si>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</si>
  <si>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</si>
  <si>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</si>
  <si>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</si>
  <si>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</si>
  <si>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</si>
  <si>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</si>
  <si>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</si>
  <si>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</si>
  <si>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</si>
  <si>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</si>
  <si>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</si>
  <si>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</si>
  <si>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</si>
  <si>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</si>
  <si>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</si>
  <si>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</si>
  <si>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</si>
  <si>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</si>
  <si>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</si>
  <si>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</si>
  <si>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</si>
  <si>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</si>
  <si>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</si>
  <si>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</si>
  <si>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</si>
  <si>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</si>
  <si>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</si>
  <si>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</si>
  <si>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</si>
  <si>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</si>
  <si>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</si>
  <si>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</si>
  <si>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</si>
  <si>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</si>
  <si>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</si>
  <si>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</si>
  <si>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</si>
  <si>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</si>
  <si>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</si>
  <si>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</si>
  <si>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</si>
  <si>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</si>
  <si>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</si>
  <si>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</si>
  <si>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</si>
  <si>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</si>
  <si>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</si>
  <si>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</si>
  <si>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</si>
  <si>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</si>
  <si>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</si>
  <si>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</si>
  <si>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</si>
  <si>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</si>
  <si>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</si>
  <si>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</si>
  <si>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</si>
  <si>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</si>
  <si>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</si>
  <si>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</si>
  <si>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</si>
  <si>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</si>
  <si>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</si>
  <si>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</si>
  <si>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</si>
  <si>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</si>
  <si>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</si>
  <si>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</si>
  <si>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</si>
  <si>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</si>
  <si>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</si>
  <si>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</si>
  <si>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</si>
  <si>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</si>
  <si>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</si>
  <si>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</si>
  <si>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</si>
  <si>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</si>
  <si>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</si>
  <si>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</si>
  <si>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</si>
  <si>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</si>
  <si>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</si>
  <si>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</si>
  <si>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</si>
  <si>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</si>
  <si>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</si>
  <si>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</si>
  <si>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</si>
  <si>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</si>
  <si>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</si>
  <si>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</si>
  <si>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</si>
  <si>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</si>
  <si>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</si>
  <si>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</si>
  <si>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</si>
  <si>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</si>
  <si>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</si>
  <si>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</si>
  <si>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</si>
  <si>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</si>
  <si>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</si>
  <si>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</si>
  <si>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</si>
  <si>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</si>
  <si>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</si>
  <si>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</si>
  <si>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</si>
  <si>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</si>
  <si>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</si>
  <si>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</si>
  <si>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</si>
  <si>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</si>
  <si>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</si>
  <si>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</si>
  <si>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</si>
  <si>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</si>
  <si>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</si>
  <si>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</si>
  <si>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</si>
  <si>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</si>
  <si>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</si>
  <si>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</si>
  <si>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</si>
  <si>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</si>
  <si>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</si>
  <si>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</si>
  <si>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</si>
  <si>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</si>
  <si>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</si>
  <si>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</si>
  <si>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</si>
  <si>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</si>
  <si>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</si>
  <si>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</si>
  <si>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</si>
  <si>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</si>
  <si>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</si>
  <si>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</si>
  <si>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</si>
  <si>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</si>
  <si>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</si>
  <si>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</si>
  <si>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</si>
  <si>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</si>
  <si>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</si>
  <si>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</si>
  <si>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</si>
  <si>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</si>
  <si>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</si>
  <si>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</si>
  <si>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</si>
  <si>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</si>
  <si>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</si>
  <si>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</si>
  <si>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</si>
  <si>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</si>
  <si>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</si>
  <si>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</si>
  <si>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</si>
  <si>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</si>
  <si>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</si>
  <si>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</si>
  <si>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</si>
  <si>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</si>
  <si>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</si>
  <si>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</si>
  <si>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</si>
  <si>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</si>
  <si>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</si>
  <si>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</si>
  <si>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</si>
  <si>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</si>
  <si>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</si>
  <si>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</si>
  <si>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</si>
  <si>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</si>
  <si>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</si>
  <si>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</si>
  <si>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</si>
  <si>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</si>
  <si>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</si>
  <si>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</si>
  <si>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</si>
  <si>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</si>
  <si>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</si>
  <si>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</si>
  <si>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</si>
  <si>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</si>
  <si>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</si>
  <si>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</si>
  <si>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</si>
  <si>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</si>
  <si>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</si>
  <si>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</si>
  <si>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</si>
  <si>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</si>
  <si>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</si>
  <si>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</si>
  <si>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</si>
  <si>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</si>
  <si>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</si>
  <si>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</si>
  <si>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열량영양소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</si>
  <si>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</si>
  <si>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</si>
  <si>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</si>
  <si>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</si>
  <si>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</si>
  <si>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</si>
  <si>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</si>
  <si>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n-6불포화</t>
    <phoneticPr fontId="1" type="noConversion"/>
  </si>
  <si>
    <t>인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</si>
  <si>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</si>
  <si>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</si>
  <si>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</si>
  <si>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</si>
  <si>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식이섬유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</si>
  <si>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</si>
  <si>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</si>
  <si>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</si>
  <si>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비타민B6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</si>
  <si>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</si>
  <si>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</si>
  <si>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</si>
  <si>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</si>
  <si>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섭취량</t>
    <phoneticPr fontId="1" type="noConversion"/>
  </si>
  <si>
    <t>적정비율(최대)</t>
    <phoneticPr fontId="1" type="noConversion"/>
  </si>
  <si>
    <t>지용성 비타민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</si>
  <si>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</si>
  <si>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</si>
  <si>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</si>
  <si>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칼슘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</si>
  <si>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</si>
  <si>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</si>
  <si>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</si>
  <si>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</si>
  <si>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단백질</t>
    <phoneticPr fontId="1" type="noConversion"/>
  </si>
  <si>
    <t>지방</t>
    <phoneticPr fontId="1" type="noConversion"/>
  </si>
  <si>
    <t>권장섭취량</t>
    <phoneticPr fontId="1" type="noConversion"/>
  </si>
  <si>
    <t>단백질(g/일)</t>
    <phoneticPr fontId="1" type="noConversion"/>
  </si>
  <si>
    <t>비타민A</t>
    <phoneticPr fontId="1" type="noConversion"/>
  </si>
  <si>
    <t>요오드</t>
    <phoneticPr fontId="1" type="noConversion"/>
  </si>
  <si>
    <t>(설문지 : FFQ 95문항 설문지, 사용자 : 하연숙, ID : H1900726)</t>
  </si>
  <si>
    <t>2021년 08월 17일 14:22:59</t>
  </si>
  <si>
    <t>다량영양소</t>
    <phoneticPr fontId="1" type="noConversion"/>
  </si>
  <si>
    <t>단백질</t>
    <phoneticPr fontId="1" type="noConversion"/>
  </si>
  <si>
    <t>필요추정량</t>
    <phoneticPr fontId="1" type="noConversion"/>
  </si>
  <si>
    <t>탄수화물</t>
    <phoneticPr fontId="1" type="noConversion"/>
  </si>
  <si>
    <t>n-3불포화</t>
    <phoneticPr fontId="1" type="noConversion"/>
  </si>
  <si>
    <t>평균필요량</t>
    <phoneticPr fontId="1" type="noConversion"/>
  </si>
  <si>
    <t>적정비율(최소)</t>
    <phoneticPr fontId="1" type="noConversion"/>
  </si>
  <si>
    <t>식이섬유(g/일)</t>
    <phoneticPr fontId="1" type="noConversion"/>
  </si>
  <si>
    <t>비타민K</t>
    <phoneticPr fontId="1" type="noConversion"/>
  </si>
  <si>
    <t>평균필요량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</si>
  <si>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</si>
  <si>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</si>
  <si>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</si>
  <si>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</si>
  <si>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</si>
  <si>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</si>
  <si>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</si>
  <si>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</si>
  <si>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</si>
  <si>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</si>
  <si>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</si>
  <si>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엽산(μg DFE/일)</t>
    <phoneticPr fontId="1" type="noConversion"/>
  </si>
  <si>
    <t>염소</t>
    <phoneticPr fontId="1" type="noConversion"/>
  </si>
  <si>
    <t>상한섭취량</t>
    <phoneticPr fontId="1" type="noConversion"/>
  </si>
  <si>
    <t>권장섭취량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</si>
  <si>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</si>
  <si>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</si>
  <si>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</si>
  <si>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</si>
  <si>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섭취량</t>
    <phoneticPr fontId="1" type="noConversion"/>
  </si>
  <si>
    <t>섭취량</t>
    <phoneticPr fontId="1" type="noConversion"/>
  </si>
  <si>
    <t>상한섭취량</t>
    <phoneticPr fontId="1" type="noConversion"/>
  </si>
  <si>
    <t>H1900726</t>
  </si>
  <si>
    <t>하연숙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</si>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</sst>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50.996639999999999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2712"/>
        <c:axId val="558237224"/>
      </c:barChart>
      <c:catAx>
        <c:axId val="55824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37224"/>
        <c:crosses val="autoZero"/>
        <c:auto val="1"/>
        <c:lblAlgn val="ctr"/>
        <c:lblOffset val="100"/>
        <c:noMultiLvlLbl val="0"/>
      </c:catAx>
      <c:valAx>
        <c:axId val="5582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3.9422426000000002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4200"/>
        <c:axId val="508885376"/>
      </c:barChart>
      <c:catAx>
        <c:axId val="50888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5376"/>
        <c:crosses val="autoZero"/>
        <c:auto val="1"/>
        <c:lblAlgn val="ctr"/>
        <c:lblOffset val="100"/>
        <c:noMultiLvlLbl val="0"/>
      </c:catAx>
      <c:valAx>
        <c:axId val="50888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2.6101972999999998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40024"/>
        <c:axId val="508439240"/>
      </c:barChart>
      <c:catAx>
        <c:axId val="5084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39240"/>
        <c:crosses val="autoZero"/>
        <c:auto val="1"/>
        <c:lblAlgn val="ctr"/>
        <c:lblOffset val="100"/>
        <c:noMultiLvlLbl val="0"/>
      </c:catAx>
      <c:valAx>
        <c:axId val="50843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4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899.66899999999998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02592"/>
        <c:axId val="559313448"/>
      </c:barChart>
      <c:catAx>
        <c:axId val="18210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3448"/>
        <c:crosses val="autoZero"/>
        <c:auto val="1"/>
        <c:lblAlgn val="ctr"/>
        <c:lblOffset val="100"/>
        <c:noMultiLvlLbl val="0"/>
      </c:catAx>
      <c:valAx>
        <c:axId val="5593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2748.6206000000002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2664"/>
        <c:axId val="559312272"/>
      </c:barChart>
      <c:catAx>
        <c:axId val="55931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2272"/>
        <c:crosses val="autoZero"/>
        <c:auto val="1"/>
        <c:lblAlgn val="ctr"/>
        <c:lblOffset val="100"/>
        <c:noMultiLvlLbl val="0"/>
      </c:catAx>
      <c:valAx>
        <c:axId val="559312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87.651886000000005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3056"/>
        <c:axId val="559315016"/>
      </c:barChart>
      <c:catAx>
        <c:axId val="5593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5016"/>
        <c:crosses val="autoZero"/>
        <c:auto val="1"/>
        <c:lblAlgn val="ctr"/>
        <c:lblOffset val="100"/>
        <c:noMultiLvlLbl val="0"/>
      </c:catAx>
      <c:valAx>
        <c:axId val="55931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117.92662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314232"/>
        <c:axId val="559311488"/>
      </c:barChart>
      <c:catAx>
        <c:axId val="55931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311488"/>
        <c:crosses val="autoZero"/>
        <c:auto val="1"/>
        <c:lblAlgn val="ctr"/>
        <c:lblOffset val="100"/>
        <c:noMultiLvlLbl val="0"/>
      </c:catAx>
      <c:valAx>
        <c:axId val="55931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31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6.0806469999999999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9944"/>
        <c:axId val="563580336"/>
      </c:barChart>
      <c:catAx>
        <c:axId val="56357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80336"/>
        <c:crosses val="autoZero"/>
        <c:auto val="1"/>
        <c:lblAlgn val="ctr"/>
        <c:lblOffset val="100"/>
        <c:noMultiLvlLbl val="0"/>
      </c:catAx>
      <c:valAx>
        <c:axId val="563580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1009.73914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7200"/>
        <c:axId val="563573672"/>
      </c:barChart>
      <c:catAx>
        <c:axId val="56357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3672"/>
        <c:crosses val="autoZero"/>
        <c:auto val="1"/>
        <c:lblAlgn val="ctr"/>
        <c:lblOffset val="100"/>
        <c:noMultiLvlLbl val="0"/>
      </c:catAx>
      <c:valAx>
        <c:axId val="5635736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1.062479E-2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6024"/>
        <c:axId val="563576808"/>
      </c:barChart>
      <c:catAx>
        <c:axId val="5635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6808"/>
        <c:crosses val="autoZero"/>
        <c:auto val="1"/>
        <c:lblAlgn val="ctr"/>
        <c:lblOffset val="100"/>
        <c:noMultiLvlLbl val="0"/>
      </c:catAx>
      <c:valAx>
        <c:axId val="56357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1.7468026000000001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4848"/>
        <c:axId val="563572888"/>
      </c:barChart>
      <c:catAx>
        <c:axId val="56357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2888"/>
        <c:crosses val="autoZero"/>
        <c:auto val="1"/>
        <c:lblAlgn val="ctr"/>
        <c:lblOffset val="100"/>
        <c:noMultiLvlLbl val="0"/>
      </c:catAx>
      <c:valAx>
        <c:axId val="56357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26.099699999999999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240360"/>
        <c:axId val="558240752"/>
      </c:barChart>
      <c:catAx>
        <c:axId val="55824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40752"/>
        <c:crosses val="autoZero"/>
        <c:auto val="1"/>
        <c:lblAlgn val="ctr"/>
        <c:lblOffset val="100"/>
        <c:noMultiLvlLbl val="0"/>
      </c:catAx>
      <c:valAx>
        <c:axId val="558240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2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126.00115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5632"/>
        <c:axId val="563578768"/>
      </c:barChart>
      <c:catAx>
        <c:axId val="56357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8768"/>
        <c:crosses val="autoZero"/>
        <c:auto val="1"/>
        <c:lblAlgn val="ctr"/>
        <c:lblOffset val="100"/>
        <c:noMultiLvlLbl val="0"/>
      </c:catAx>
      <c:valAx>
        <c:axId val="5635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74.451179999999994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578376"/>
        <c:axId val="563577592"/>
      </c:barChart>
      <c:catAx>
        <c:axId val="5635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577592"/>
        <c:crosses val="autoZero"/>
        <c:auto val="1"/>
        <c:lblAlgn val="ctr"/>
        <c:lblOffset val="100"/>
        <c:noMultiLvlLbl val="0"/>
      </c:catAx>
      <c:valAx>
        <c:axId val="563577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5.4550000000000001</c:v>
                </c:pt>
                <c:pt idx="1">
                  <c:v>24.158999999999999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579160"/>
        <c:axId val="556056112"/>
      </c:barChart>
      <c:catAx>
        <c:axId val="56357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112"/>
        <c:crosses val="autoZero"/>
        <c:auto val="1"/>
        <c:lblAlgn val="ctr"/>
        <c:lblOffset val="100"/>
        <c:noMultiLvlLbl val="0"/>
      </c:catAx>
      <c:valAx>
        <c:axId val="55605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57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9.3737720000000007</c:v>
                </c:pt>
                <c:pt idx="1">
                  <c:v>13.116628</c:v>
                </c:pt>
                <c:pt idx="2">
                  <c:v>8.0318509999999996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802.15319999999997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5328"/>
        <c:axId val="556053760"/>
      </c:barChart>
      <c:catAx>
        <c:axId val="55605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3760"/>
        <c:crosses val="autoZero"/>
        <c:auto val="1"/>
        <c:lblAlgn val="ctr"/>
        <c:lblOffset val="100"/>
        <c:noMultiLvlLbl val="0"/>
      </c:catAx>
      <c:valAx>
        <c:axId val="556053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20.514679999999998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4152"/>
        <c:axId val="556056504"/>
      </c:barChart>
      <c:catAx>
        <c:axId val="55605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6504"/>
        <c:crosses val="autoZero"/>
        <c:auto val="1"/>
        <c:lblAlgn val="ctr"/>
        <c:lblOffset val="100"/>
        <c:noMultiLvlLbl val="0"/>
      </c:catAx>
      <c:valAx>
        <c:axId val="556056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62.634999999999998</c:v>
                </c:pt>
                <c:pt idx="1">
                  <c:v>18.867000000000001</c:v>
                </c:pt>
                <c:pt idx="2">
                  <c:v>18.498000000000001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056896"/>
        <c:axId val="556059640"/>
      </c:barChart>
      <c:catAx>
        <c:axId val="55605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9640"/>
        <c:crosses val="autoZero"/>
        <c:auto val="1"/>
        <c:lblAlgn val="ctr"/>
        <c:lblOffset val="100"/>
        <c:noMultiLvlLbl val="0"/>
      </c:catAx>
      <c:valAx>
        <c:axId val="55605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1367.5029999999999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2584"/>
        <c:axId val="556054936"/>
      </c:barChart>
      <c:catAx>
        <c:axId val="55605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4936"/>
        <c:crosses val="autoZero"/>
        <c:auto val="1"/>
        <c:lblAlgn val="ctr"/>
        <c:lblOffset val="100"/>
        <c:noMultiLvlLbl val="0"/>
      </c:catAx>
      <c:valAx>
        <c:axId val="556054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177.01958999999999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7288"/>
        <c:axId val="556058856"/>
      </c:barChart>
      <c:catAx>
        <c:axId val="55605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856"/>
        <c:crosses val="autoZero"/>
        <c:auto val="1"/>
        <c:lblAlgn val="ctr"/>
        <c:lblOffset val="100"/>
        <c:noMultiLvlLbl val="0"/>
      </c:catAx>
      <c:valAx>
        <c:axId val="55605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472.43416999999999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9248"/>
        <c:axId val="556058464"/>
      </c:barChart>
      <c:catAx>
        <c:axId val="5560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8464"/>
        <c:crosses val="autoZero"/>
        <c:auto val="1"/>
        <c:lblAlgn val="ctr"/>
        <c:lblOffset val="100"/>
        <c:noMultiLvlLbl val="0"/>
      </c:catAx>
      <c:valAx>
        <c:axId val="55605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4.0294423000000004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438456"/>
        <c:axId val="508442376"/>
      </c:barChart>
      <c:catAx>
        <c:axId val="50843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442376"/>
        <c:crosses val="autoZero"/>
        <c:auto val="1"/>
        <c:lblAlgn val="ctr"/>
        <c:lblOffset val="100"/>
        <c:noMultiLvlLbl val="0"/>
      </c:catAx>
      <c:valAx>
        <c:axId val="50844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4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3793.98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8840"/>
        <c:axId val="643726488"/>
      </c:barChart>
      <c:catAx>
        <c:axId val="64372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6488"/>
        <c:crosses val="autoZero"/>
        <c:auto val="1"/>
        <c:lblAlgn val="ctr"/>
        <c:lblOffset val="100"/>
        <c:noMultiLvlLbl val="0"/>
      </c:catAx>
      <c:valAx>
        <c:axId val="64372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11.095775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3744"/>
        <c:axId val="643729624"/>
      </c:barChart>
      <c:catAx>
        <c:axId val="6437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29624"/>
        <c:crosses val="autoZero"/>
        <c:auto val="1"/>
        <c:lblAlgn val="ctr"/>
        <c:lblOffset val="100"/>
        <c:noMultiLvlLbl val="0"/>
      </c:catAx>
      <c:valAx>
        <c:axId val="64372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1.3586905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726880"/>
        <c:axId val="643730016"/>
      </c:barChart>
      <c:catAx>
        <c:axId val="6437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730016"/>
        <c:crosses val="autoZero"/>
        <c:auto val="1"/>
        <c:lblAlgn val="ctr"/>
        <c:lblOffset val="100"/>
        <c:noMultiLvlLbl val="0"/>
      </c:catAx>
      <c:valAx>
        <c:axId val="64373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7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183.02566999999999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99848"/>
        <c:axId val="508886160"/>
      </c:barChart>
      <c:catAx>
        <c:axId val="18209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6160"/>
        <c:crosses val="autoZero"/>
        <c:auto val="1"/>
        <c:lblAlgn val="ctr"/>
        <c:lblOffset val="100"/>
        <c:noMultiLvlLbl val="0"/>
      </c:catAx>
      <c:valAx>
        <c:axId val="50888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9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1.9603440999999999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1456"/>
        <c:axId val="508881848"/>
      </c:barChart>
      <c:catAx>
        <c:axId val="50888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848"/>
        <c:crosses val="autoZero"/>
        <c:auto val="1"/>
        <c:lblAlgn val="ctr"/>
        <c:lblOffset val="100"/>
        <c:noMultiLvlLbl val="0"/>
      </c:catAx>
      <c:valAx>
        <c:axId val="50888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11.6438875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104"/>
        <c:axId val="508878712"/>
      </c:barChart>
      <c:catAx>
        <c:axId val="50887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78712"/>
        <c:crosses val="autoZero"/>
        <c:auto val="1"/>
        <c:lblAlgn val="ctr"/>
        <c:lblOffset val="100"/>
        <c:noMultiLvlLbl val="0"/>
      </c:catAx>
      <c:valAx>
        <c:axId val="50887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1.3586905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2240"/>
        <c:axId val="508881064"/>
      </c:barChart>
      <c:catAx>
        <c:axId val="5088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1064"/>
        <c:crosses val="autoZero"/>
        <c:auto val="1"/>
        <c:lblAlgn val="ctr"/>
        <c:lblOffset val="100"/>
        <c:noMultiLvlLbl val="0"/>
      </c:catAx>
      <c:valAx>
        <c:axId val="50888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645.43830000000003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79888"/>
        <c:axId val="508884592"/>
      </c:barChart>
      <c:catAx>
        <c:axId val="50887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4592"/>
        <c:crosses val="autoZero"/>
        <c:auto val="1"/>
        <c:lblAlgn val="ctr"/>
        <c:lblOffset val="100"/>
        <c:noMultiLvlLbl val="0"/>
      </c:catAx>
      <c:valAx>
        <c:axId val="50888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7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6.7871794999999997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80280"/>
        <c:axId val="508883024"/>
      </c:barChart>
      <c:catAx>
        <c:axId val="5088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83024"/>
        <c:crosses val="autoZero"/>
        <c:auto val="1"/>
        <c:lblAlgn val="ctr"/>
        <c:lblOffset val="100"/>
        <c:noMultiLvlLbl val="0"/>
      </c:catAx>
      <c:valAx>
        <c:axId val="50888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80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하연숙, ID : H1900726)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17일 14:22:59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1367.5029999999999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50.996639999999999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26.099699999999999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62.634999999999998</v>
      </c>
      <c r="G8" s="59">
        <f>'DRIs DATA 입력'!G8</f>
        <v>18.867000000000001</v>
      </c>
      <c r="H8" s="59">
        <f>'DRIs DATA 입력'!H8</f>
        <v>18.498000000000001</v>
      </c>
      <c r="I8" s="55"/>
      <c r="J8" s="59" t="s">
        <v>215</v>
      </c>
      <c r="K8" s="59">
        <f>'DRIs DATA 입력'!K8</f>
        <v>5.4550000000000001</v>
      </c>
      <c r="L8" s="59">
        <f>'DRIs DATA 입력'!L8</f>
        <v>24.158999999999999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802.15319999999997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20.514679999999998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4.0294423000000004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183.02566999999999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177.01958999999999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1.2973318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1.9603440999999999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11.6438875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1.3586905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645.43830000000003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6.7871794999999997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3.9422426000000002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2.6101972999999998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472.43416999999999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899.66899999999998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3793.98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2748.6206000000002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87.651886000000005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117.92662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11.095775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6.0806469999999999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1009.73914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1.062479E-2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1.7468026000000001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126.00115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74.451179999999994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0" sqref="K5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290</v>
      </c>
      <c r="B1" s="55" t="s">
        <v>317</v>
      </c>
      <c r="G1" s="56" t="s">
        <v>310</v>
      </c>
      <c r="H1" s="55" t="s">
        <v>318</v>
      </c>
    </row>
    <row r="3" spans="1:27" x14ac:dyDescent="0.3">
      <c r="A3" s="65" t="s">
        <v>319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287</v>
      </c>
      <c r="B4" s="66"/>
      <c r="C4" s="66"/>
      <c r="E4" s="61" t="s">
        <v>277</v>
      </c>
      <c r="F4" s="62"/>
      <c r="G4" s="62"/>
      <c r="H4" s="63"/>
      <c r="J4" s="61" t="s">
        <v>288</v>
      </c>
      <c r="K4" s="62"/>
      <c r="L4" s="63"/>
      <c r="N4" s="66" t="s">
        <v>320</v>
      </c>
      <c r="O4" s="66"/>
      <c r="P4" s="66"/>
      <c r="Q4" s="66"/>
      <c r="R4" s="66"/>
      <c r="S4" s="66"/>
      <c r="U4" s="66" t="s">
        <v>291</v>
      </c>
      <c r="V4" s="66"/>
      <c r="W4" s="66"/>
      <c r="X4" s="66"/>
      <c r="Y4" s="66"/>
      <c r="Z4" s="66"/>
    </row>
    <row r="5" spans="1:27" x14ac:dyDescent="0.3">
      <c r="A5" s="60"/>
      <c r="B5" s="60" t="s">
        <v>321</v>
      </c>
      <c r="C5" s="60" t="s">
        <v>300</v>
      </c>
      <c r="E5" s="60"/>
      <c r="F5" s="60" t="s">
        <v>322</v>
      </c>
      <c r="G5" s="60" t="s">
        <v>312</v>
      </c>
      <c r="H5" s="60" t="s">
        <v>311</v>
      </c>
      <c r="J5" s="60"/>
      <c r="K5" s="60" t="s">
        <v>323</v>
      </c>
      <c r="L5" s="60" t="s">
        <v>285</v>
      </c>
      <c r="N5" s="60"/>
      <c r="O5" s="60" t="s">
        <v>324</v>
      </c>
      <c r="P5" s="60" t="s">
        <v>313</v>
      </c>
      <c r="Q5" s="60" t="s">
        <v>289</v>
      </c>
      <c r="R5" s="60" t="s">
        <v>276</v>
      </c>
      <c r="S5" s="60" t="s">
        <v>300</v>
      </c>
      <c r="U5" s="60"/>
      <c r="V5" s="60" t="s">
        <v>324</v>
      </c>
      <c r="W5" s="60" t="s">
        <v>313</v>
      </c>
      <c r="X5" s="60" t="s">
        <v>289</v>
      </c>
      <c r="Y5" s="60" t="s">
        <v>276</v>
      </c>
      <c r="Z5" s="60" t="s">
        <v>300</v>
      </c>
    </row>
    <row r="6" spans="1:27" x14ac:dyDescent="0.3">
      <c r="A6" s="60" t="s">
        <v>287</v>
      </c>
      <c r="B6" s="60">
        <v>1800</v>
      </c>
      <c r="C6" s="60">
        <v>1367.5029999999999</v>
      </c>
      <c r="E6" s="60" t="s">
        <v>325</v>
      </c>
      <c r="F6" s="60">
        <v>55</v>
      </c>
      <c r="G6" s="60">
        <v>15</v>
      </c>
      <c r="H6" s="60">
        <v>7</v>
      </c>
      <c r="J6" s="60" t="s">
        <v>325</v>
      </c>
      <c r="K6" s="60">
        <v>0.1</v>
      </c>
      <c r="L6" s="60">
        <v>4</v>
      </c>
      <c r="N6" s="60" t="s">
        <v>314</v>
      </c>
      <c r="O6" s="60">
        <v>40</v>
      </c>
      <c r="P6" s="60">
        <v>50</v>
      </c>
      <c r="Q6" s="60">
        <v>0</v>
      </c>
      <c r="R6" s="60">
        <v>0</v>
      </c>
      <c r="S6" s="60">
        <v>50.996639999999999</v>
      </c>
      <c r="U6" s="60" t="s">
        <v>326</v>
      </c>
      <c r="V6" s="60">
        <v>0</v>
      </c>
      <c r="W6" s="60">
        <v>0</v>
      </c>
      <c r="X6" s="60">
        <v>20</v>
      </c>
      <c r="Y6" s="60">
        <v>0</v>
      </c>
      <c r="Z6" s="60">
        <v>26.099699999999999</v>
      </c>
    </row>
    <row r="7" spans="1:27" x14ac:dyDescent="0.3">
      <c r="E7" s="60" t="s">
        <v>301</v>
      </c>
      <c r="F7" s="60">
        <v>65</v>
      </c>
      <c r="G7" s="60">
        <v>30</v>
      </c>
      <c r="H7" s="60">
        <v>20</v>
      </c>
      <c r="J7" s="60" t="s">
        <v>301</v>
      </c>
      <c r="K7" s="60">
        <v>1</v>
      </c>
      <c r="L7" s="60">
        <v>10</v>
      </c>
    </row>
    <row r="8" spans="1:27" x14ac:dyDescent="0.3">
      <c r="E8" s="60" t="s">
        <v>292</v>
      </c>
      <c r="F8" s="60">
        <v>62.634999999999998</v>
      </c>
      <c r="G8" s="60">
        <v>18.867000000000001</v>
      </c>
      <c r="H8" s="60">
        <v>18.498000000000001</v>
      </c>
      <c r="J8" s="60" t="s">
        <v>292</v>
      </c>
      <c r="K8" s="60">
        <v>5.4550000000000001</v>
      </c>
      <c r="L8" s="60">
        <v>24.158999999999999</v>
      </c>
    </row>
    <row r="13" spans="1:27" x14ac:dyDescent="0.3">
      <c r="A13" s="64" t="s">
        <v>302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315</v>
      </c>
      <c r="B14" s="66"/>
      <c r="C14" s="66"/>
      <c r="D14" s="66"/>
      <c r="E14" s="66"/>
      <c r="F14" s="66"/>
      <c r="H14" s="66" t="s">
        <v>293</v>
      </c>
      <c r="I14" s="66"/>
      <c r="J14" s="66"/>
      <c r="K14" s="66"/>
      <c r="L14" s="66"/>
      <c r="M14" s="66"/>
      <c r="O14" s="66" t="s">
        <v>294</v>
      </c>
      <c r="P14" s="66"/>
      <c r="Q14" s="66"/>
      <c r="R14" s="66"/>
      <c r="S14" s="66"/>
      <c r="T14" s="66"/>
      <c r="V14" s="66" t="s">
        <v>327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328</v>
      </c>
      <c r="C15" s="60" t="s">
        <v>313</v>
      </c>
      <c r="D15" s="60" t="s">
        <v>289</v>
      </c>
      <c r="E15" s="60" t="s">
        <v>329</v>
      </c>
      <c r="F15" s="60" t="s">
        <v>300</v>
      </c>
      <c r="H15" s="60"/>
      <c r="I15" s="60" t="s">
        <v>324</v>
      </c>
      <c r="J15" s="60" t="s">
        <v>313</v>
      </c>
      <c r="K15" s="60" t="s">
        <v>330</v>
      </c>
      <c r="L15" s="60" t="s">
        <v>276</v>
      </c>
      <c r="M15" s="60" t="s">
        <v>300</v>
      </c>
      <c r="O15" s="60"/>
      <c r="P15" s="60" t="s">
        <v>324</v>
      </c>
      <c r="Q15" s="60" t="s">
        <v>313</v>
      </c>
      <c r="R15" s="60" t="s">
        <v>289</v>
      </c>
      <c r="S15" s="60" t="s">
        <v>276</v>
      </c>
      <c r="T15" s="60" t="s">
        <v>300</v>
      </c>
      <c r="V15" s="60"/>
      <c r="W15" s="60" t="s">
        <v>324</v>
      </c>
      <c r="X15" s="60" t="s">
        <v>313</v>
      </c>
      <c r="Y15" s="60" t="s">
        <v>289</v>
      </c>
      <c r="Z15" s="60" t="s">
        <v>276</v>
      </c>
      <c r="AA15" s="60" t="s">
        <v>331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802.15319999999997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20.514679999999998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4.0294423000000004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183.02566999999999</v>
      </c>
    </row>
    <row r="23" spans="1:62" x14ac:dyDescent="0.3">
      <c r="A23" s="64" t="s">
        <v>283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332</v>
      </c>
      <c r="B24" s="66"/>
      <c r="C24" s="66"/>
      <c r="D24" s="66"/>
      <c r="E24" s="66"/>
      <c r="F24" s="66"/>
      <c r="H24" s="66" t="s">
        <v>333</v>
      </c>
      <c r="I24" s="66"/>
      <c r="J24" s="66"/>
      <c r="K24" s="66"/>
      <c r="L24" s="66"/>
      <c r="M24" s="66"/>
      <c r="O24" s="66" t="s">
        <v>304</v>
      </c>
      <c r="P24" s="66"/>
      <c r="Q24" s="66"/>
      <c r="R24" s="66"/>
      <c r="S24" s="66"/>
      <c r="T24" s="66"/>
      <c r="V24" s="66" t="s">
        <v>334</v>
      </c>
      <c r="W24" s="66"/>
      <c r="X24" s="66"/>
      <c r="Y24" s="66"/>
      <c r="Z24" s="66"/>
      <c r="AA24" s="66"/>
      <c r="AC24" s="66" t="s">
        <v>295</v>
      </c>
      <c r="AD24" s="66"/>
      <c r="AE24" s="66"/>
      <c r="AF24" s="66"/>
      <c r="AG24" s="66"/>
      <c r="AH24" s="66"/>
      <c r="AJ24" s="66" t="s">
        <v>305</v>
      </c>
      <c r="AK24" s="66"/>
      <c r="AL24" s="66"/>
      <c r="AM24" s="66"/>
      <c r="AN24" s="66"/>
      <c r="AO24" s="66"/>
      <c r="AQ24" s="66" t="s">
        <v>335</v>
      </c>
      <c r="AR24" s="66"/>
      <c r="AS24" s="66"/>
      <c r="AT24" s="66"/>
      <c r="AU24" s="66"/>
      <c r="AV24" s="66"/>
      <c r="AX24" s="66" t="s">
        <v>278</v>
      </c>
      <c r="AY24" s="66"/>
      <c r="AZ24" s="66"/>
      <c r="BA24" s="66"/>
      <c r="BB24" s="66"/>
      <c r="BC24" s="66"/>
      <c r="BE24" s="66" t="s">
        <v>336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324</v>
      </c>
      <c r="C25" s="60" t="s">
        <v>313</v>
      </c>
      <c r="D25" s="60" t="s">
        <v>289</v>
      </c>
      <c r="E25" s="60" t="s">
        <v>276</v>
      </c>
      <c r="F25" s="60" t="s">
        <v>300</v>
      </c>
      <c r="H25" s="60"/>
      <c r="I25" s="60" t="s">
        <v>324</v>
      </c>
      <c r="J25" s="60" t="s">
        <v>313</v>
      </c>
      <c r="K25" s="60" t="s">
        <v>289</v>
      </c>
      <c r="L25" s="60" t="s">
        <v>276</v>
      </c>
      <c r="M25" s="60" t="s">
        <v>337</v>
      </c>
      <c r="O25" s="60"/>
      <c r="P25" s="60" t="s">
        <v>338</v>
      </c>
      <c r="Q25" s="60" t="s">
        <v>313</v>
      </c>
      <c r="R25" s="60" t="s">
        <v>289</v>
      </c>
      <c r="S25" s="60" t="s">
        <v>276</v>
      </c>
      <c r="T25" s="60" t="s">
        <v>300</v>
      </c>
      <c r="V25" s="60"/>
      <c r="W25" s="60" t="s">
        <v>324</v>
      </c>
      <c r="X25" s="60" t="s">
        <v>339</v>
      </c>
      <c r="Y25" s="60" t="s">
        <v>289</v>
      </c>
      <c r="Z25" s="60" t="s">
        <v>276</v>
      </c>
      <c r="AA25" s="60" t="s">
        <v>300</v>
      </c>
      <c r="AC25" s="60"/>
      <c r="AD25" s="60" t="s">
        <v>324</v>
      </c>
      <c r="AE25" s="60" t="s">
        <v>313</v>
      </c>
      <c r="AF25" s="60" t="s">
        <v>289</v>
      </c>
      <c r="AG25" s="60" t="s">
        <v>276</v>
      </c>
      <c r="AH25" s="60" t="s">
        <v>337</v>
      </c>
      <c r="AJ25" s="60"/>
      <c r="AK25" s="60" t="s">
        <v>338</v>
      </c>
      <c r="AL25" s="60" t="s">
        <v>313</v>
      </c>
      <c r="AM25" s="60" t="s">
        <v>289</v>
      </c>
      <c r="AN25" s="60" t="s">
        <v>276</v>
      </c>
      <c r="AO25" s="60" t="s">
        <v>300</v>
      </c>
      <c r="AQ25" s="60"/>
      <c r="AR25" s="60" t="s">
        <v>324</v>
      </c>
      <c r="AS25" s="60" t="s">
        <v>313</v>
      </c>
      <c r="AT25" s="60" t="s">
        <v>289</v>
      </c>
      <c r="AU25" s="60" t="s">
        <v>276</v>
      </c>
      <c r="AV25" s="60" t="s">
        <v>300</v>
      </c>
      <c r="AX25" s="60"/>
      <c r="AY25" s="60" t="s">
        <v>324</v>
      </c>
      <c r="AZ25" s="60" t="s">
        <v>313</v>
      </c>
      <c r="BA25" s="60" t="s">
        <v>289</v>
      </c>
      <c r="BB25" s="60" t="s">
        <v>276</v>
      </c>
      <c r="BC25" s="60" t="s">
        <v>300</v>
      </c>
      <c r="BE25" s="60"/>
      <c r="BF25" s="60" t="s">
        <v>324</v>
      </c>
      <c r="BG25" s="60" t="s">
        <v>313</v>
      </c>
      <c r="BH25" s="60" t="s">
        <v>289</v>
      </c>
      <c r="BI25" s="60" t="s">
        <v>276</v>
      </c>
      <c r="BJ25" s="60" t="s">
        <v>300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177.01958999999999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1.2973318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1.9603440999999999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11.6438875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1.3586905</v>
      </c>
      <c r="AJ26" s="60" t="s">
        <v>340</v>
      </c>
      <c r="AK26" s="60">
        <v>320</v>
      </c>
      <c r="AL26" s="60">
        <v>400</v>
      </c>
      <c r="AM26" s="60">
        <v>0</v>
      </c>
      <c r="AN26" s="60">
        <v>1000</v>
      </c>
      <c r="AO26" s="60">
        <v>645.43830000000003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6.7871794999999997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3.9422426000000002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2.6101972999999998</v>
      </c>
    </row>
    <row r="33" spans="1:68" x14ac:dyDescent="0.3">
      <c r="A33" s="64" t="s">
        <v>284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306</v>
      </c>
      <c r="B34" s="66"/>
      <c r="C34" s="66"/>
      <c r="D34" s="66"/>
      <c r="E34" s="66"/>
      <c r="F34" s="66"/>
      <c r="H34" s="66" t="s">
        <v>286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296</v>
      </c>
      <c r="W34" s="66"/>
      <c r="X34" s="66"/>
      <c r="Y34" s="66"/>
      <c r="Z34" s="66"/>
      <c r="AA34" s="66"/>
      <c r="AC34" s="66" t="s">
        <v>341</v>
      </c>
      <c r="AD34" s="66"/>
      <c r="AE34" s="66"/>
      <c r="AF34" s="66"/>
      <c r="AG34" s="66"/>
      <c r="AH34" s="66"/>
      <c r="AJ34" s="66" t="s">
        <v>307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324</v>
      </c>
      <c r="C35" s="60" t="s">
        <v>313</v>
      </c>
      <c r="D35" s="60" t="s">
        <v>289</v>
      </c>
      <c r="E35" s="60" t="s">
        <v>276</v>
      </c>
      <c r="F35" s="60" t="s">
        <v>300</v>
      </c>
      <c r="H35" s="60"/>
      <c r="I35" s="60" t="s">
        <v>324</v>
      </c>
      <c r="J35" s="60" t="s">
        <v>313</v>
      </c>
      <c r="K35" s="60" t="s">
        <v>330</v>
      </c>
      <c r="L35" s="60" t="s">
        <v>276</v>
      </c>
      <c r="M35" s="60" t="s">
        <v>300</v>
      </c>
      <c r="O35" s="60"/>
      <c r="P35" s="60" t="s">
        <v>324</v>
      </c>
      <c r="Q35" s="60" t="s">
        <v>313</v>
      </c>
      <c r="R35" s="60" t="s">
        <v>289</v>
      </c>
      <c r="S35" s="60" t="s">
        <v>276</v>
      </c>
      <c r="T35" s="60" t="s">
        <v>300</v>
      </c>
      <c r="V35" s="60"/>
      <c r="W35" s="60" t="s">
        <v>324</v>
      </c>
      <c r="X35" s="60" t="s">
        <v>313</v>
      </c>
      <c r="Y35" s="60" t="s">
        <v>330</v>
      </c>
      <c r="Z35" s="60" t="s">
        <v>342</v>
      </c>
      <c r="AA35" s="60" t="s">
        <v>300</v>
      </c>
      <c r="AC35" s="60"/>
      <c r="AD35" s="60" t="s">
        <v>324</v>
      </c>
      <c r="AE35" s="60" t="s">
        <v>313</v>
      </c>
      <c r="AF35" s="60" t="s">
        <v>289</v>
      </c>
      <c r="AG35" s="60" t="s">
        <v>276</v>
      </c>
      <c r="AH35" s="60" t="s">
        <v>300</v>
      </c>
      <c r="AJ35" s="60"/>
      <c r="AK35" s="60" t="s">
        <v>324</v>
      </c>
      <c r="AL35" s="60" t="s">
        <v>343</v>
      </c>
      <c r="AM35" s="60" t="s">
        <v>289</v>
      </c>
      <c r="AN35" s="60" t="s">
        <v>276</v>
      </c>
      <c r="AO35" s="60" t="s">
        <v>300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472.43416999999999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899.66899999999998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3793.98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2748.6206000000002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87.651886000000005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117.92662</v>
      </c>
    </row>
    <row r="43" spans="1:68" x14ac:dyDescent="0.3">
      <c r="A43" s="64" t="s">
        <v>297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298</v>
      </c>
      <c r="B44" s="66"/>
      <c r="C44" s="66"/>
      <c r="D44" s="66"/>
      <c r="E44" s="66"/>
      <c r="F44" s="66"/>
      <c r="H44" s="66" t="s">
        <v>279</v>
      </c>
      <c r="I44" s="66"/>
      <c r="J44" s="66"/>
      <c r="K44" s="66"/>
      <c r="L44" s="66"/>
      <c r="M44" s="66"/>
      <c r="O44" s="66" t="s">
        <v>280</v>
      </c>
      <c r="P44" s="66"/>
      <c r="Q44" s="66"/>
      <c r="R44" s="66"/>
      <c r="S44" s="66"/>
      <c r="T44" s="66"/>
      <c r="V44" s="66" t="s">
        <v>299</v>
      </c>
      <c r="W44" s="66"/>
      <c r="X44" s="66"/>
      <c r="Y44" s="66"/>
      <c r="Z44" s="66"/>
      <c r="AA44" s="66"/>
      <c r="AC44" s="66" t="s">
        <v>281</v>
      </c>
      <c r="AD44" s="66"/>
      <c r="AE44" s="66"/>
      <c r="AF44" s="66"/>
      <c r="AG44" s="66"/>
      <c r="AH44" s="66"/>
      <c r="AJ44" s="66" t="s">
        <v>316</v>
      </c>
      <c r="AK44" s="66"/>
      <c r="AL44" s="66"/>
      <c r="AM44" s="66"/>
      <c r="AN44" s="66"/>
      <c r="AO44" s="66"/>
      <c r="AQ44" s="66" t="s">
        <v>344</v>
      </c>
      <c r="AR44" s="66"/>
      <c r="AS44" s="66"/>
      <c r="AT44" s="66"/>
      <c r="AU44" s="66"/>
      <c r="AV44" s="66"/>
      <c r="AX44" s="66" t="s">
        <v>345</v>
      </c>
      <c r="AY44" s="66"/>
      <c r="AZ44" s="66"/>
      <c r="BA44" s="66"/>
      <c r="BB44" s="66"/>
      <c r="BC44" s="66"/>
      <c r="BE44" s="66" t="s">
        <v>346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347</v>
      </c>
      <c r="C45" s="60" t="s">
        <v>313</v>
      </c>
      <c r="D45" s="60" t="s">
        <v>289</v>
      </c>
      <c r="E45" s="60" t="s">
        <v>329</v>
      </c>
      <c r="F45" s="60" t="s">
        <v>300</v>
      </c>
      <c r="H45" s="60"/>
      <c r="I45" s="60" t="s">
        <v>324</v>
      </c>
      <c r="J45" s="60" t="s">
        <v>313</v>
      </c>
      <c r="K45" s="60" t="s">
        <v>289</v>
      </c>
      <c r="L45" s="60" t="s">
        <v>276</v>
      </c>
      <c r="M45" s="60" t="s">
        <v>300</v>
      </c>
      <c r="O45" s="60"/>
      <c r="P45" s="60" t="s">
        <v>324</v>
      </c>
      <c r="Q45" s="60" t="s">
        <v>343</v>
      </c>
      <c r="R45" s="60" t="s">
        <v>289</v>
      </c>
      <c r="S45" s="60" t="s">
        <v>276</v>
      </c>
      <c r="T45" s="60" t="s">
        <v>348</v>
      </c>
      <c r="V45" s="60"/>
      <c r="W45" s="60" t="s">
        <v>324</v>
      </c>
      <c r="X45" s="60" t="s">
        <v>313</v>
      </c>
      <c r="Y45" s="60" t="s">
        <v>289</v>
      </c>
      <c r="Z45" s="60" t="s">
        <v>276</v>
      </c>
      <c r="AA45" s="60" t="s">
        <v>349</v>
      </c>
      <c r="AC45" s="60"/>
      <c r="AD45" s="60" t="s">
        <v>324</v>
      </c>
      <c r="AE45" s="60" t="s">
        <v>313</v>
      </c>
      <c r="AF45" s="60" t="s">
        <v>289</v>
      </c>
      <c r="AG45" s="60" t="s">
        <v>276</v>
      </c>
      <c r="AH45" s="60" t="s">
        <v>300</v>
      </c>
      <c r="AJ45" s="60"/>
      <c r="AK45" s="60" t="s">
        <v>324</v>
      </c>
      <c r="AL45" s="60" t="s">
        <v>313</v>
      </c>
      <c r="AM45" s="60" t="s">
        <v>289</v>
      </c>
      <c r="AN45" s="60" t="s">
        <v>276</v>
      </c>
      <c r="AO45" s="60" t="s">
        <v>300</v>
      </c>
      <c r="AQ45" s="60"/>
      <c r="AR45" s="60" t="s">
        <v>324</v>
      </c>
      <c r="AS45" s="60" t="s">
        <v>313</v>
      </c>
      <c r="AT45" s="60" t="s">
        <v>289</v>
      </c>
      <c r="AU45" s="60" t="s">
        <v>350</v>
      </c>
      <c r="AV45" s="60" t="s">
        <v>300</v>
      </c>
      <c r="AX45" s="60"/>
      <c r="AY45" s="60" t="s">
        <v>324</v>
      </c>
      <c r="AZ45" s="60" t="s">
        <v>313</v>
      </c>
      <c r="BA45" s="60" t="s">
        <v>289</v>
      </c>
      <c r="BB45" s="60" t="s">
        <v>276</v>
      </c>
      <c r="BC45" s="60" t="s">
        <v>300</v>
      </c>
      <c r="BE45" s="60"/>
      <c r="BF45" s="60" t="s">
        <v>324</v>
      </c>
      <c r="BG45" s="60" t="s">
        <v>313</v>
      </c>
      <c r="BH45" s="60" t="s">
        <v>289</v>
      </c>
      <c r="BI45" s="60" t="s">
        <v>276</v>
      </c>
      <c r="BJ45" s="60" t="s">
        <v>300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11.095775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6.0806469999999999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1009.73914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1.062479E-2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1.7468026000000001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126.00115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74.451179999999994</v>
      </c>
      <c r="AX46" s="60" t="s">
        <v>308</v>
      </c>
      <c r="AY46" s="60"/>
      <c r="AZ46" s="60"/>
      <c r="BA46" s="60"/>
      <c r="BB46" s="60"/>
      <c r="BC46" s="60"/>
      <c r="BE46" s="60" t="s">
        <v>309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9" sqref="D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351</v>
      </c>
      <c r="B2" s="55" t="s">
        <v>352</v>
      </c>
      <c r="C2" s="55" t="s">
        <v>353</v>
      </c>
      <c r="D2" s="55">
        <v>62</v>
      </c>
      <c r="E2" s="55">
        <v>1367.5029999999999</v>
      </c>
      <c r="F2" s="55">
        <v>172.67619999999999</v>
      </c>
      <c r="G2" s="55">
        <v>52.013275</v>
      </c>
      <c r="H2" s="55">
        <v>31.028559000000001</v>
      </c>
      <c r="I2" s="55">
        <v>20.984715999999999</v>
      </c>
      <c r="J2" s="55">
        <v>50.996639999999999</v>
      </c>
      <c r="K2" s="55">
        <v>21.316385</v>
      </c>
      <c r="L2" s="55">
        <v>29.680251999999999</v>
      </c>
      <c r="M2" s="55">
        <v>26.099699999999999</v>
      </c>
      <c r="N2" s="55">
        <v>2.4722135000000001</v>
      </c>
      <c r="O2" s="55">
        <v>14.386286999999999</v>
      </c>
      <c r="P2" s="55">
        <v>876.88256999999999</v>
      </c>
      <c r="Q2" s="55">
        <v>19.449541</v>
      </c>
      <c r="R2" s="55">
        <v>802.15319999999997</v>
      </c>
      <c r="S2" s="55">
        <v>259.91895</v>
      </c>
      <c r="T2" s="55">
        <v>6506.8046999999997</v>
      </c>
      <c r="U2" s="55">
        <v>4.0294423000000004</v>
      </c>
      <c r="V2" s="55">
        <v>20.514679999999998</v>
      </c>
      <c r="W2" s="55">
        <v>183.02566999999999</v>
      </c>
      <c r="X2" s="55">
        <v>177.01958999999999</v>
      </c>
      <c r="Y2" s="55">
        <v>1.2973318</v>
      </c>
      <c r="Z2" s="55">
        <v>1.9603440999999999</v>
      </c>
      <c r="AA2" s="55">
        <v>11.6438875</v>
      </c>
      <c r="AB2" s="55">
        <v>1.3586905</v>
      </c>
      <c r="AC2" s="55">
        <v>645.43830000000003</v>
      </c>
      <c r="AD2" s="55">
        <v>6.7871794999999997</v>
      </c>
      <c r="AE2" s="55">
        <v>3.9422426000000002</v>
      </c>
      <c r="AF2" s="55">
        <v>2.6101972999999998</v>
      </c>
      <c r="AG2" s="55">
        <v>472.43416999999999</v>
      </c>
      <c r="AH2" s="55">
        <v>260.40447999999998</v>
      </c>
      <c r="AI2" s="55">
        <v>212.02968000000001</v>
      </c>
      <c r="AJ2" s="55">
        <v>899.66899999999998</v>
      </c>
      <c r="AK2" s="55">
        <v>3793.98</v>
      </c>
      <c r="AL2" s="55">
        <v>87.651886000000005</v>
      </c>
      <c r="AM2" s="55">
        <v>2748.6206000000002</v>
      </c>
      <c r="AN2" s="55">
        <v>117.92662</v>
      </c>
      <c r="AO2" s="55">
        <v>11.095775</v>
      </c>
      <c r="AP2" s="55">
        <v>6.8380479999999997</v>
      </c>
      <c r="AQ2" s="55">
        <v>4.2577259999999999</v>
      </c>
      <c r="AR2" s="55">
        <v>6.0806469999999999</v>
      </c>
      <c r="AS2" s="55">
        <v>1009.73914</v>
      </c>
      <c r="AT2" s="55">
        <v>1.062479E-2</v>
      </c>
      <c r="AU2" s="55">
        <v>1.7468026000000001</v>
      </c>
      <c r="AV2" s="55">
        <v>126.00115</v>
      </c>
      <c r="AW2" s="55">
        <v>74.451179999999994</v>
      </c>
      <c r="AX2" s="55">
        <v>5.1922582000000002E-2</v>
      </c>
      <c r="AY2" s="55">
        <v>0.44041797999999999</v>
      </c>
      <c r="AZ2" s="55">
        <v>813.71469999999999</v>
      </c>
      <c r="BA2" s="55">
        <v>30.594566</v>
      </c>
      <c r="BB2" s="55">
        <v>9.3737720000000007</v>
      </c>
      <c r="BC2" s="55">
        <v>13.116628</v>
      </c>
      <c r="BD2" s="55">
        <v>8.0318509999999996</v>
      </c>
      <c r="BE2" s="55">
        <v>8.780665E-2</v>
      </c>
      <c r="BF2" s="55">
        <v>0.44075593000000002</v>
      </c>
      <c r="BG2" s="55">
        <v>2.7754896000000001E-3</v>
      </c>
      <c r="BH2" s="55">
        <v>8.5563529999999992E-3</v>
      </c>
      <c r="BI2" s="55">
        <v>6.4136222999999996E-3</v>
      </c>
      <c r="BJ2" s="55">
        <v>2.1317089000000001E-2</v>
      </c>
      <c r="BK2" s="55">
        <v>2.1349920000000001E-4</v>
      </c>
      <c r="BL2" s="55">
        <v>0.14172051999999999</v>
      </c>
      <c r="BM2" s="55">
        <v>2.3878648</v>
      </c>
      <c r="BN2" s="55">
        <v>0.73151856999999998</v>
      </c>
      <c r="BO2" s="55">
        <v>69.917619999999999</v>
      </c>
      <c r="BP2" s="55">
        <v>10.441770999999999</v>
      </c>
      <c r="BQ2" s="55">
        <v>28.169333000000002</v>
      </c>
      <c r="BR2" s="55">
        <v>99.303275999999997</v>
      </c>
      <c r="BS2" s="55">
        <v>33.140129999999999</v>
      </c>
      <c r="BT2" s="55">
        <v>6.9855285</v>
      </c>
      <c r="BU2" s="55">
        <v>0.25359730000000003</v>
      </c>
      <c r="BV2" s="55">
        <v>3.3039291999999998E-3</v>
      </c>
      <c r="BW2" s="55">
        <v>0.57228979999999996</v>
      </c>
      <c r="BX2" s="55">
        <v>0.97935236000000003</v>
      </c>
      <c r="BY2" s="55">
        <v>0.20288851999999999</v>
      </c>
      <c r="BZ2" s="55">
        <v>7.5353629999999996E-4</v>
      </c>
      <c r="CA2" s="55">
        <v>2.8323885999999998</v>
      </c>
      <c r="CB2" s="55">
        <v>3.4275157000000001E-3</v>
      </c>
      <c r="CC2" s="55">
        <v>0.53042805000000004</v>
      </c>
      <c r="CD2" s="55">
        <v>0.24473073000000001</v>
      </c>
      <c r="CE2" s="55">
        <v>2.1756146000000001E-2</v>
      </c>
      <c r="CF2" s="55">
        <v>5.6177950000000001E-3</v>
      </c>
      <c r="CG2" s="55">
        <v>0</v>
      </c>
      <c r="CH2" s="55">
        <v>3.2361172000000001E-2</v>
      </c>
      <c r="CI2" s="55">
        <v>2.5329929999999999E-3</v>
      </c>
      <c r="CJ2" s="55">
        <v>1.2640277</v>
      </c>
      <c r="CK2" s="55">
        <v>1.5357917999999999E-3</v>
      </c>
      <c r="CL2" s="55">
        <v>2.9586363000000002</v>
      </c>
      <c r="CM2" s="55">
        <v>2.5113485</v>
      </c>
      <c r="CN2" s="55">
        <v>607.88385000000005</v>
      </c>
      <c r="CO2" s="55">
        <v>1058.4623999999999</v>
      </c>
      <c r="CP2" s="55">
        <v>651.24199999999996</v>
      </c>
      <c r="CQ2" s="55">
        <v>242.95334</v>
      </c>
      <c r="CR2" s="55">
        <v>136.98758000000001</v>
      </c>
      <c r="CS2" s="55">
        <v>108.256355</v>
      </c>
      <c r="CT2" s="55">
        <v>591.7971</v>
      </c>
      <c r="CU2" s="55">
        <v>376.20107999999999</v>
      </c>
      <c r="CV2" s="55">
        <v>347.15300000000002</v>
      </c>
      <c r="CW2" s="55">
        <v>428.01265999999998</v>
      </c>
      <c r="CX2" s="55">
        <v>115.14140999999999</v>
      </c>
      <c r="CY2" s="55">
        <v>792.60209999999995</v>
      </c>
      <c r="CZ2" s="55">
        <v>400.66410000000002</v>
      </c>
      <c r="DA2" s="55">
        <v>856.44934000000001</v>
      </c>
      <c r="DB2" s="55">
        <v>873.2011</v>
      </c>
      <c r="DC2" s="55">
        <v>1267.4176</v>
      </c>
      <c r="DD2" s="55">
        <v>2379.8103000000001</v>
      </c>
      <c r="DE2" s="55">
        <v>441.28399999999999</v>
      </c>
      <c r="DF2" s="55">
        <v>1001.67706</v>
      </c>
      <c r="DG2" s="55">
        <v>452.81076000000002</v>
      </c>
      <c r="DH2" s="55">
        <v>36.314030000000002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30.594566</v>
      </c>
      <c r="B6">
        <f>BB2</f>
        <v>9.3737720000000007</v>
      </c>
      <c r="C6">
        <f>BC2</f>
        <v>13.116628</v>
      </c>
      <c r="D6">
        <f>BD2</f>
        <v>8.0318509999999996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8" sqref="J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21381</v>
      </c>
      <c r="C2" s="51">
        <f ca="1">YEAR(TODAY())-YEAR(B2)+IF(TODAY()&gt;=DATE(YEAR(TODAY()),MONTH(B2),DAY(B2)),0,-1)</f>
        <v>63</v>
      </c>
      <c r="E2" s="47">
        <v>160</v>
      </c>
      <c r="F2" s="48" t="s">
        <v>275</v>
      </c>
      <c r="G2" s="47">
        <v>57.2</v>
      </c>
      <c r="H2" s="46" t="s">
        <v>40</v>
      </c>
      <c r="I2" s="67">
        <f>ROUND(G3/E3^2,1)</f>
        <v>22.3</v>
      </c>
    </row>
    <row r="3" spans="1:9" x14ac:dyDescent="0.3">
      <c r="E3" s="46">
        <f>E2/100</f>
        <v>1.6</v>
      </c>
      <c r="F3" s="46" t="s">
        <v>39</v>
      </c>
      <c r="G3" s="46">
        <f>G2</f>
        <v>57.2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하연숙, ID : H1900726)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17일 14:22:59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44337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63</v>
      </c>
      <c r="G12" s="132"/>
      <c r="H12" s="132"/>
      <c r="I12" s="132"/>
      <c r="K12" s="123">
        <f>'개인정보 및 신체계측 입력'!E2</f>
        <v>160</v>
      </c>
      <c r="L12" s="124"/>
      <c r="M12" s="117">
        <f>'개인정보 및 신체계측 입력'!G2</f>
        <v>57.2</v>
      </c>
      <c r="N12" s="118"/>
      <c r="O12" s="113" t="s">
        <v>270</v>
      </c>
      <c r="P12" s="107"/>
      <c r="Q12" s="110">
        <f>'개인정보 및 신체계측 입력'!I2</f>
        <v>22.3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하연숙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62.634999999999998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18.867000000000001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18.498000000000001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0.6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24.2</v>
      </c>
      <c r="L72" s="34" t="s">
        <v>52</v>
      </c>
      <c r="M72" s="34">
        <f>ROUND('DRIs DATA'!K8,1)</f>
        <v>5.5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106.95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170.96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177.02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90.58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59.05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252.93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110.96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2021-08-17T05:58:30Z</dcterms:modified>
</cp:coreProperties>
</file>