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<sst xmlns="http://schemas.openxmlformats.org/spreadsheetml/2006/main" count="692" uniqueCount="340">
  <si>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</si>
  <si>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</si>
  <si>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</si>
  <si>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</si>
  <si>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</si>
  <si>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</si>
  <si>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</si>
  <si>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</si>
  <si>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</si>
  <si>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</si>
  <si>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</si>
  <si>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</si>
  <si>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</si>
  <si>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</si>
  <si>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</si>
  <si>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</si>
  <si>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</si>
  <si>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</si>
  <si>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</si>
  <si>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</si>
  <si>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</si>
  <si>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</si>
  <si>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</si>
  <si>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</si>
  <si>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</si>
  <si>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</si>
  <si>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</si>
  <si>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</si>
  <si>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</si>
  <si>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</si>
  <si>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</si>
  <si>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</si>
  <si>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</si>
  <si>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</si>
  <si>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</si>
  <si>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</si>
  <si>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</si>
  <si>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</si>
  <si>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</si>
  <si>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</si>
  <si>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</si>
  <si>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</si>
  <si>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</si>
  <si>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</si>
  <si>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</si>
  <si>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</si>
  <si>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</si>
  <si>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</si>
  <si>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</si>
  <si>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</si>
  <si>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</si>
  <si>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</si>
  <si>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</si>
  <si>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</si>
  <si>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</si>
  <si>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</si>
  <si>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</si>
  <si>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</si>
  <si>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</si>
  <si>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</si>
  <si>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</si>
  <si>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</si>
  <si>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</si>
  <si>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</si>
  <si>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</si>
  <si>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</si>
  <si>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</si>
  <si>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</si>
  <si>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</si>
  <si>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</si>
  <si>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</si>
  <si>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</si>
  <si>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</si>
  <si>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</si>
  <si>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</si>
  <si>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</si>
  <si>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</si>
  <si>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</si>
  <si>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</si>
  <si>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</si>
  <si>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</si>
  <si>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</si>
  <si>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</si>
  <si>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</si>
  <si>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</si>
  <si>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</si>
  <si>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</si>
  <si>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</si>
  <si>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</si>
  <si>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</si>
  <si>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</si>
  <si>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</si>
  <si>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</si>
  <si>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</si>
  <si>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</si>
  <si>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</si>
  <si>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</si>
  <si>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</si>
  <si>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</si>
  <si>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</si>
  <si>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</si>
  <si>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</si>
  <si>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</si>
  <si>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</si>
  <si>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</si>
  <si>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</si>
  <si>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</si>
  <si>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</si>
  <si>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</si>
  <si>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</si>
  <si>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</si>
  <si>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</si>
  <si>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</si>
  <si>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</si>
  <si>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</si>
  <si>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</si>
  <si>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</si>
  <si>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</si>
  <si>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</si>
  <si>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</si>
  <si>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</si>
  <si>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</si>
  <si>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</si>
  <si>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</si>
  <si>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</si>
  <si>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</si>
  <si>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</si>
  <si>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</si>
  <si>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</si>
  <si>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</si>
  <si>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</si>
  <si>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</si>
  <si>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</si>
  <si>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</si>
  <si>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</si>
  <si>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</si>
  <si>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</si>
  <si>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</si>
  <si>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</si>
  <si>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</si>
  <si>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</si>
  <si>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</si>
  <si>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</si>
  <si>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</si>
  <si>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</si>
  <si>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</si>
  <si>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</si>
  <si>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</si>
  <si>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</si>
  <si>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</si>
  <si>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</si>
  <si>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</si>
  <si>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</si>
  <si>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</si>
  <si>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</si>
  <si>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</si>
  <si>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</si>
  <si>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</si>
  <si>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</si>
  <si>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</si>
  <si>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</si>
  <si>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</si>
  <si>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</si>
  <si>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</si>
  <si>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</si>
  <si>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</si>
  <si>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</si>
  <si>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</si>
  <si>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</si>
  <si>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</si>
  <si>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</si>
  <si>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</si>
  <si>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</si>
  <si>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</si>
  <si>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</si>
  <si>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</si>
  <si>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</si>
  <si>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</si>
  <si>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</si>
  <si>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</si>
  <si>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</si>
  <si>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</si>
  <si>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</si>
  <si>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</si>
  <si>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</si>
  <si>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</si>
  <si>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</si>
  <si>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</si>
  <si>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</si>
  <si>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</si>
  <si>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</si>
  <si>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</si>
  <si>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</si>
  <si>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</si>
  <si>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</si>
  <si>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</si>
  <si>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</si>
  <si>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</si>
  <si>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</si>
  <si>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</si>
  <si>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</si>
  <si>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</si>
  <si>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</si>
  <si>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</si>
  <si>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</si>
  <si>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</si>
  <si>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</si>
  <si>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</si>
  <si>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</si>
  <si>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</si>
  <si>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</si>
  <si>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</si>
  <si>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</si>
  <si>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</si>
  <si>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</si>
  <si>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</si>
  <si>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</si>
  <si>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</si>
  <si>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</si>
  <si>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</si>
  <si>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</si>
  <si>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</si>
  <si>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</si>
  <si>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</si>
  <si>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</si>
  <si>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</si>
  <si>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</si>
  <si>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</si>
  <si>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</si>
  <si>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</si>
  <si>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</si>
  <si>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</si>
  <si>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</si>
  <si>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</si>
  <si>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</si>
  <si>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</si>
  <si>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</si>
  <si>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</si>
  <si>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</si>
  <si>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</si>
  <si>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</si>
  <si>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</si>
  <si>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</si>
  <si>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</si>
  <si>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</si>
  <si>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</si>
  <si>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</si>
  <si>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</si>
  <si>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</si>
  <si>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</si>
  <si>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</si>
  <si>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</si>
  <si>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</si>
  <si>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</si>
  <si>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</si>
  <si>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</si>
  <si>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</si>
  <si>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</si>
  <si>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</si>
  <si>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</si>
  <si>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</si>
  <si>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</si>
  <si>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</si>
  <si>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</si>
  <si>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</si>
  <si>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</si>
  <si>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</si>
  <si>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</si>
  <si>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</si>
  <si>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</si>
  <si>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</si>
  <si>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</si>
  <si>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</si>
  <si>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</si>
  <si>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</si>
  <si>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</si>
  <si>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</si>
  <si>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</si>
  <si>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</si>
  <si>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</si>
  <si>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</si>
  <si>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</si>
  <si>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</si>
  <si>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</si>
  <si>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</si>
  <si>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</si>
  <si>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n-6불포화</t>
    <phoneticPr fontId="1" type="noConversion"/>
  </si>
  <si>
    <t>인</t>
    <phoneticPr fontId="1" type="noConversion"/>
  </si>
  <si>
    <t>몰리브덴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</si>
  <si>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</si>
  <si>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</si>
  <si>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</si>
  <si>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</si>
  <si>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</si>
  <si>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</si>
  <si>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</si>
  <si>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</si>
  <si>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</si>
  <si>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</si>
  <si>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</si>
  <si>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</si>
  <si>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</si>
  <si>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</si>
  <si>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</si>
  <si>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</si>
  <si>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</si>
  <si>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</si>
  <si>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</si>
  <si>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</si>
  <si>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</si>
  <si>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칼슘</t>
    <phoneticPr fontId="1" type="noConversion"/>
  </si>
  <si>
    <t>마그네슘</t>
    <phoneticPr fontId="1" type="noConversion"/>
  </si>
  <si>
    <t>몰리브덴(ug/일)</t>
    <phoneticPr fontId="1" type="noConversion"/>
  </si>
  <si>
    <t>출력시각</t>
    <phoneticPr fontId="1" type="noConversion"/>
  </si>
  <si>
    <t>단백질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</si>
  <si>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</si>
  <si>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</si>
  <si>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</si>
  <si>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</si>
  <si>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</si>
  <si>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</si>
  <si>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탄수화물</t>
    <phoneticPr fontId="1" type="noConversion"/>
  </si>
  <si>
    <t>n-3불포화</t>
    <phoneticPr fontId="1" type="noConversion"/>
  </si>
  <si>
    <t>평균필요량</t>
    <phoneticPr fontId="1" type="noConversion"/>
  </si>
  <si>
    <t>적정비율(최소)</t>
    <phoneticPr fontId="1" type="noConversion"/>
  </si>
  <si>
    <t>식이섬유(g/일)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</si>
  <si>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</si>
  <si>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</si>
  <si>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</si>
  <si>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</si>
  <si>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</si>
  <si>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</si>
  <si>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(설문지 : FFQ 95문항 설문지, 사용자 : 노흥래, ID : H1900728)</t>
  </si>
  <si>
    <t>2021년 08월 17일 14:25:05</t>
  </si>
  <si>
    <t>다량영양소</t>
    <phoneticPr fontId="1" type="noConversion"/>
  </si>
  <si>
    <t>식이섬유</t>
    <phoneticPr fontId="1" type="noConversion"/>
  </si>
  <si>
    <t>필요추정량</t>
    <phoneticPr fontId="1" type="noConversion"/>
  </si>
  <si>
    <t>크롬(ug/일)</t>
    <phoneticPr fontId="1" type="noConversion"/>
  </si>
  <si>
    <t>H1900728</t>
  </si>
  <si>
    <t>노흥래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</si>
</sst>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94.394180000000006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42712"/>
        <c:axId val="558237224"/>
      </c:barChart>
      <c:catAx>
        <c:axId val="55824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37224"/>
        <c:crosses val="autoZero"/>
        <c:auto val="1"/>
        <c:lblAlgn val="ctr"/>
        <c:lblOffset val="100"/>
        <c:noMultiLvlLbl val="0"/>
      </c:catAx>
      <c:valAx>
        <c:axId val="55823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4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3.7718775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4200"/>
        <c:axId val="508885376"/>
      </c:barChart>
      <c:catAx>
        <c:axId val="50888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5376"/>
        <c:crosses val="autoZero"/>
        <c:auto val="1"/>
        <c:lblAlgn val="ctr"/>
        <c:lblOffset val="100"/>
        <c:noMultiLvlLbl val="0"/>
      </c:catAx>
      <c:valAx>
        <c:axId val="50888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2.7093020000000001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440024"/>
        <c:axId val="508439240"/>
      </c:barChart>
      <c:catAx>
        <c:axId val="5084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39240"/>
        <c:crosses val="autoZero"/>
        <c:auto val="1"/>
        <c:lblAlgn val="ctr"/>
        <c:lblOffset val="100"/>
        <c:noMultiLvlLbl val="0"/>
      </c:catAx>
      <c:valAx>
        <c:axId val="50843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44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1606.9459999999999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02592"/>
        <c:axId val="559313448"/>
      </c:barChart>
      <c:catAx>
        <c:axId val="18210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3448"/>
        <c:crosses val="autoZero"/>
        <c:auto val="1"/>
        <c:lblAlgn val="ctr"/>
        <c:lblOffset val="100"/>
        <c:noMultiLvlLbl val="0"/>
      </c:catAx>
      <c:valAx>
        <c:axId val="5593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4856.3867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2664"/>
        <c:axId val="559312272"/>
      </c:barChart>
      <c:catAx>
        <c:axId val="55931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2272"/>
        <c:crosses val="autoZero"/>
        <c:auto val="1"/>
        <c:lblAlgn val="ctr"/>
        <c:lblOffset val="100"/>
        <c:noMultiLvlLbl val="0"/>
      </c:catAx>
      <c:valAx>
        <c:axId val="559312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173.79668000000001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3056"/>
        <c:axId val="559315016"/>
      </c:barChart>
      <c:catAx>
        <c:axId val="55931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5016"/>
        <c:crosses val="autoZero"/>
        <c:auto val="1"/>
        <c:lblAlgn val="ctr"/>
        <c:lblOffset val="100"/>
        <c:noMultiLvlLbl val="0"/>
      </c:catAx>
      <c:valAx>
        <c:axId val="55931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198.35380000000001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4232"/>
        <c:axId val="559311488"/>
      </c:barChart>
      <c:catAx>
        <c:axId val="55931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1488"/>
        <c:crosses val="autoZero"/>
        <c:auto val="1"/>
        <c:lblAlgn val="ctr"/>
        <c:lblOffset val="100"/>
        <c:noMultiLvlLbl val="0"/>
      </c:catAx>
      <c:valAx>
        <c:axId val="55931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14.351839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9944"/>
        <c:axId val="563580336"/>
      </c:barChart>
      <c:catAx>
        <c:axId val="56357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80336"/>
        <c:crosses val="autoZero"/>
        <c:auto val="1"/>
        <c:lblAlgn val="ctr"/>
        <c:lblOffset val="100"/>
        <c:noMultiLvlLbl val="0"/>
      </c:catAx>
      <c:valAx>
        <c:axId val="563580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2521.04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7200"/>
        <c:axId val="563573672"/>
      </c:barChart>
      <c:catAx>
        <c:axId val="56357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3672"/>
        <c:crosses val="autoZero"/>
        <c:auto val="1"/>
        <c:lblAlgn val="ctr"/>
        <c:lblOffset val="100"/>
        <c:noMultiLvlLbl val="0"/>
      </c:catAx>
      <c:valAx>
        <c:axId val="563573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0.31168485000000001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6024"/>
        <c:axId val="563576808"/>
      </c:barChart>
      <c:catAx>
        <c:axId val="5635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6808"/>
        <c:crosses val="autoZero"/>
        <c:auto val="1"/>
        <c:lblAlgn val="ctr"/>
        <c:lblOffset val="100"/>
        <c:noMultiLvlLbl val="0"/>
      </c:catAx>
      <c:valAx>
        <c:axId val="56357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4.7149279999999996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4848"/>
        <c:axId val="563572888"/>
      </c:barChart>
      <c:catAx>
        <c:axId val="56357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2888"/>
        <c:crosses val="autoZero"/>
        <c:auto val="1"/>
        <c:lblAlgn val="ctr"/>
        <c:lblOffset val="100"/>
        <c:noMultiLvlLbl val="0"/>
      </c:catAx>
      <c:valAx>
        <c:axId val="56357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39.551780000000001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40360"/>
        <c:axId val="558240752"/>
      </c:barChart>
      <c:catAx>
        <c:axId val="55824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40752"/>
        <c:crosses val="autoZero"/>
        <c:auto val="1"/>
        <c:lblAlgn val="ctr"/>
        <c:lblOffset val="100"/>
        <c:noMultiLvlLbl val="0"/>
      </c:catAx>
      <c:valAx>
        <c:axId val="558240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4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142.45776000000001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5632"/>
        <c:axId val="563578768"/>
      </c:barChart>
      <c:catAx>
        <c:axId val="56357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8768"/>
        <c:crosses val="autoZero"/>
        <c:auto val="1"/>
        <c:lblAlgn val="ctr"/>
        <c:lblOffset val="100"/>
        <c:noMultiLvlLbl val="0"/>
      </c:catAx>
      <c:valAx>
        <c:axId val="5635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113.610725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8376"/>
        <c:axId val="563577592"/>
      </c:barChart>
      <c:catAx>
        <c:axId val="5635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7592"/>
        <c:crosses val="autoZero"/>
        <c:auto val="1"/>
        <c:lblAlgn val="ctr"/>
        <c:lblOffset val="100"/>
        <c:noMultiLvlLbl val="0"/>
      </c:catAx>
      <c:valAx>
        <c:axId val="56357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8.0530000000000008</c:v>
                </c:pt>
                <c:pt idx="1">
                  <c:v>12.538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579160"/>
        <c:axId val="556056112"/>
      </c:barChart>
      <c:catAx>
        <c:axId val="56357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6112"/>
        <c:crosses val="autoZero"/>
        <c:auto val="1"/>
        <c:lblAlgn val="ctr"/>
        <c:lblOffset val="100"/>
        <c:noMultiLvlLbl val="0"/>
      </c:catAx>
      <c:valAx>
        <c:axId val="55605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16.243438999999999</c:v>
                </c:pt>
                <c:pt idx="1">
                  <c:v>21.186052</c:v>
                </c:pt>
                <c:pt idx="2">
                  <c:v>22.047115000000002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915.84795999999994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5328"/>
        <c:axId val="556053760"/>
      </c:barChart>
      <c:catAx>
        <c:axId val="5560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3760"/>
        <c:crosses val="autoZero"/>
        <c:auto val="1"/>
        <c:lblAlgn val="ctr"/>
        <c:lblOffset val="100"/>
        <c:noMultiLvlLbl val="0"/>
      </c:catAx>
      <c:valAx>
        <c:axId val="556053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32.813572000000001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4152"/>
        <c:axId val="556056504"/>
      </c:barChart>
      <c:catAx>
        <c:axId val="55605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6504"/>
        <c:crosses val="autoZero"/>
        <c:auto val="1"/>
        <c:lblAlgn val="ctr"/>
        <c:lblOffset val="100"/>
        <c:noMultiLvlLbl val="0"/>
      </c:catAx>
      <c:valAx>
        <c:axId val="55605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69.822999999999993</c:v>
                </c:pt>
                <c:pt idx="1">
                  <c:v>12.085000000000001</c:v>
                </c:pt>
                <c:pt idx="2">
                  <c:v>18.091999999999999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056896"/>
        <c:axId val="556059640"/>
      </c:barChart>
      <c:catAx>
        <c:axId val="55605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9640"/>
        <c:crosses val="autoZero"/>
        <c:auto val="1"/>
        <c:lblAlgn val="ctr"/>
        <c:lblOffset val="100"/>
        <c:noMultiLvlLbl val="0"/>
      </c:catAx>
      <c:valAx>
        <c:axId val="55605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2521.8508000000002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2584"/>
        <c:axId val="556054936"/>
      </c:barChart>
      <c:catAx>
        <c:axId val="55605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4936"/>
        <c:crosses val="autoZero"/>
        <c:auto val="1"/>
        <c:lblAlgn val="ctr"/>
        <c:lblOffset val="100"/>
        <c:noMultiLvlLbl val="0"/>
      </c:catAx>
      <c:valAx>
        <c:axId val="556054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253.00232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7288"/>
        <c:axId val="556058856"/>
      </c:barChart>
      <c:catAx>
        <c:axId val="55605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8856"/>
        <c:crosses val="autoZero"/>
        <c:auto val="1"/>
        <c:lblAlgn val="ctr"/>
        <c:lblOffset val="100"/>
        <c:noMultiLvlLbl val="0"/>
      </c:catAx>
      <c:valAx>
        <c:axId val="556058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748.40326000000005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9248"/>
        <c:axId val="556058464"/>
      </c:barChart>
      <c:catAx>
        <c:axId val="5560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8464"/>
        <c:crosses val="autoZero"/>
        <c:auto val="1"/>
        <c:lblAlgn val="ctr"/>
        <c:lblOffset val="100"/>
        <c:noMultiLvlLbl val="0"/>
      </c:catAx>
      <c:valAx>
        <c:axId val="55605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5.1319119999999998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438456"/>
        <c:axId val="508442376"/>
      </c:barChart>
      <c:catAx>
        <c:axId val="50843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42376"/>
        <c:crosses val="autoZero"/>
        <c:auto val="1"/>
        <c:lblAlgn val="ctr"/>
        <c:lblOffset val="100"/>
        <c:noMultiLvlLbl val="0"/>
      </c:catAx>
      <c:valAx>
        <c:axId val="50844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43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7145.9354999999996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8840"/>
        <c:axId val="643726488"/>
      </c:barChart>
      <c:catAx>
        <c:axId val="64372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26488"/>
        <c:crosses val="autoZero"/>
        <c:auto val="1"/>
        <c:lblAlgn val="ctr"/>
        <c:lblOffset val="100"/>
        <c:noMultiLvlLbl val="0"/>
      </c:catAx>
      <c:valAx>
        <c:axId val="64372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22.679939999999998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3744"/>
        <c:axId val="643729624"/>
      </c:barChart>
      <c:catAx>
        <c:axId val="6437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29624"/>
        <c:crosses val="autoZero"/>
        <c:auto val="1"/>
        <c:lblAlgn val="ctr"/>
        <c:lblOffset val="100"/>
        <c:noMultiLvlLbl val="0"/>
      </c:catAx>
      <c:valAx>
        <c:axId val="64372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3.2286071999999999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6880"/>
        <c:axId val="643730016"/>
      </c:barChart>
      <c:catAx>
        <c:axId val="64372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30016"/>
        <c:crosses val="autoZero"/>
        <c:auto val="1"/>
        <c:lblAlgn val="ctr"/>
        <c:lblOffset val="100"/>
        <c:noMultiLvlLbl val="0"/>
      </c:catAx>
      <c:valAx>
        <c:axId val="64373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516.13660000000004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99848"/>
        <c:axId val="508886160"/>
      </c:barChart>
      <c:catAx>
        <c:axId val="18209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6160"/>
        <c:crosses val="autoZero"/>
        <c:auto val="1"/>
        <c:lblAlgn val="ctr"/>
        <c:lblOffset val="100"/>
        <c:noMultiLvlLbl val="0"/>
      </c:catAx>
      <c:valAx>
        <c:axId val="50888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9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2.1443074000000002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1456"/>
        <c:axId val="508881848"/>
      </c:barChart>
      <c:catAx>
        <c:axId val="50888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1848"/>
        <c:crosses val="autoZero"/>
        <c:auto val="1"/>
        <c:lblAlgn val="ctr"/>
        <c:lblOffset val="100"/>
        <c:noMultiLvlLbl val="0"/>
      </c:catAx>
      <c:valAx>
        <c:axId val="50888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21.249687000000002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9104"/>
        <c:axId val="508878712"/>
      </c:barChart>
      <c:catAx>
        <c:axId val="50887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8712"/>
        <c:crosses val="autoZero"/>
        <c:auto val="1"/>
        <c:lblAlgn val="ctr"/>
        <c:lblOffset val="100"/>
        <c:noMultiLvlLbl val="0"/>
      </c:catAx>
      <c:valAx>
        <c:axId val="50887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3.2286071999999999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2240"/>
        <c:axId val="508881064"/>
      </c:barChart>
      <c:catAx>
        <c:axId val="50888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1064"/>
        <c:crosses val="autoZero"/>
        <c:auto val="1"/>
        <c:lblAlgn val="ctr"/>
        <c:lblOffset val="100"/>
        <c:noMultiLvlLbl val="0"/>
      </c:catAx>
      <c:valAx>
        <c:axId val="50888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940.32574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9888"/>
        <c:axId val="508884592"/>
      </c:barChart>
      <c:catAx>
        <c:axId val="50887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4592"/>
        <c:crosses val="autoZero"/>
        <c:auto val="1"/>
        <c:lblAlgn val="ctr"/>
        <c:lblOffset val="100"/>
        <c:noMultiLvlLbl val="0"/>
      </c:catAx>
      <c:valAx>
        <c:axId val="50888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18.034414000000002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0280"/>
        <c:axId val="508883024"/>
      </c:barChart>
      <c:catAx>
        <c:axId val="50888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3024"/>
        <c:crosses val="autoZero"/>
        <c:auto val="1"/>
        <c:lblAlgn val="ctr"/>
        <c:lblOffset val="100"/>
        <c:noMultiLvlLbl val="0"/>
      </c:catAx>
      <c:valAx>
        <c:axId val="50888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노흥래, ID : H1900728)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17일 14:25:05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2521.8508000000002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94.394180000000006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39.551780000000001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69.822999999999993</v>
      </c>
      <c r="G8" s="59">
        <f>'DRIs DATA 입력'!G8</f>
        <v>12.085000000000001</v>
      </c>
      <c r="H8" s="59">
        <f>'DRIs DATA 입력'!H8</f>
        <v>18.091999999999999</v>
      </c>
      <c r="I8" s="55"/>
      <c r="J8" s="59" t="s">
        <v>215</v>
      </c>
      <c r="K8" s="59">
        <f>'DRIs DATA 입력'!K8</f>
        <v>8.0530000000000008</v>
      </c>
      <c r="L8" s="59">
        <f>'DRIs DATA 입력'!L8</f>
        <v>12.538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915.84795999999994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32.813572000000001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5.1319119999999998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516.13660000000004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253.00232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2.5050091999999999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2.1443074000000002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21.249687000000002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3.2286071999999999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940.32574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18.034414000000002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3.7718775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2.7093020000000001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748.40326000000005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1606.9459999999999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7145.9354999999996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4856.3867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173.79668000000001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198.35380000000001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22.679939999999998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14.351839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2521.04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0.31168485000000001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4.7149279999999996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142.45776000000001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113.610725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2" sqref="K62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292</v>
      </c>
      <c r="B1" s="55" t="s">
        <v>332</v>
      </c>
      <c r="G1" s="56" t="s">
        <v>313</v>
      </c>
      <c r="H1" s="55" t="s">
        <v>333</v>
      </c>
    </row>
    <row r="3" spans="1:27" x14ac:dyDescent="0.3">
      <c r="A3" s="65" t="s">
        <v>334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289</v>
      </c>
      <c r="B4" s="66"/>
      <c r="C4" s="66"/>
      <c r="E4" s="61" t="s">
        <v>277</v>
      </c>
      <c r="F4" s="62"/>
      <c r="G4" s="62"/>
      <c r="H4" s="63"/>
      <c r="J4" s="61" t="s">
        <v>290</v>
      </c>
      <c r="K4" s="62"/>
      <c r="L4" s="63"/>
      <c r="N4" s="66" t="s">
        <v>314</v>
      </c>
      <c r="O4" s="66"/>
      <c r="P4" s="66"/>
      <c r="Q4" s="66"/>
      <c r="R4" s="66"/>
      <c r="S4" s="66"/>
      <c r="U4" s="66" t="s">
        <v>335</v>
      </c>
      <c r="V4" s="66"/>
      <c r="W4" s="66"/>
      <c r="X4" s="66"/>
      <c r="Y4" s="66"/>
      <c r="Z4" s="66"/>
    </row>
    <row r="5" spans="1:27" x14ac:dyDescent="0.3">
      <c r="A5" s="60"/>
      <c r="B5" s="60" t="s">
        <v>336</v>
      </c>
      <c r="C5" s="60" t="s">
        <v>303</v>
      </c>
      <c r="E5" s="60"/>
      <c r="F5" s="60" t="s">
        <v>321</v>
      </c>
      <c r="G5" s="60" t="s">
        <v>315</v>
      </c>
      <c r="H5" s="60" t="s">
        <v>314</v>
      </c>
      <c r="J5" s="60"/>
      <c r="K5" s="60" t="s">
        <v>322</v>
      </c>
      <c r="L5" s="60" t="s">
        <v>286</v>
      </c>
      <c r="N5" s="60"/>
      <c r="O5" s="60" t="s">
        <v>323</v>
      </c>
      <c r="P5" s="60" t="s">
        <v>316</v>
      </c>
      <c r="Q5" s="60" t="s">
        <v>291</v>
      </c>
      <c r="R5" s="60" t="s">
        <v>276</v>
      </c>
      <c r="S5" s="60" t="s">
        <v>303</v>
      </c>
      <c r="U5" s="60"/>
      <c r="V5" s="60" t="s">
        <v>323</v>
      </c>
      <c r="W5" s="60" t="s">
        <v>316</v>
      </c>
      <c r="X5" s="60" t="s">
        <v>291</v>
      </c>
      <c r="Y5" s="60" t="s">
        <v>276</v>
      </c>
      <c r="Z5" s="60" t="s">
        <v>303</v>
      </c>
    </row>
    <row r="6" spans="1:27" x14ac:dyDescent="0.3">
      <c r="A6" s="60" t="s">
        <v>289</v>
      </c>
      <c r="B6" s="60">
        <v>2200</v>
      </c>
      <c r="C6" s="60">
        <v>2521.8508000000002</v>
      </c>
      <c r="E6" s="60" t="s">
        <v>324</v>
      </c>
      <c r="F6" s="60">
        <v>55</v>
      </c>
      <c r="G6" s="60">
        <v>15</v>
      </c>
      <c r="H6" s="60">
        <v>7</v>
      </c>
      <c r="J6" s="60" t="s">
        <v>324</v>
      </c>
      <c r="K6" s="60">
        <v>0.1</v>
      </c>
      <c r="L6" s="60">
        <v>4</v>
      </c>
      <c r="N6" s="60" t="s">
        <v>317</v>
      </c>
      <c r="O6" s="60">
        <v>50</v>
      </c>
      <c r="P6" s="60">
        <v>60</v>
      </c>
      <c r="Q6" s="60">
        <v>0</v>
      </c>
      <c r="R6" s="60">
        <v>0</v>
      </c>
      <c r="S6" s="60">
        <v>94.394180000000006</v>
      </c>
      <c r="U6" s="60" t="s">
        <v>325</v>
      </c>
      <c r="V6" s="60">
        <v>0</v>
      </c>
      <c r="W6" s="60">
        <v>0</v>
      </c>
      <c r="X6" s="60">
        <v>25</v>
      </c>
      <c r="Y6" s="60">
        <v>0</v>
      </c>
      <c r="Z6" s="60">
        <v>39.551780000000001</v>
      </c>
    </row>
    <row r="7" spans="1:27" x14ac:dyDescent="0.3">
      <c r="E7" s="60" t="s">
        <v>304</v>
      </c>
      <c r="F7" s="60">
        <v>65</v>
      </c>
      <c r="G7" s="60">
        <v>30</v>
      </c>
      <c r="H7" s="60">
        <v>20</v>
      </c>
      <c r="J7" s="60" t="s">
        <v>304</v>
      </c>
      <c r="K7" s="60">
        <v>1</v>
      </c>
      <c r="L7" s="60">
        <v>10</v>
      </c>
    </row>
    <row r="8" spans="1:27" x14ac:dyDescent="0.3">
      <c r="E8" s="60" t="s">
        <v>293</v>
      </c>
      <c r="F8" s="60">
        <v>69.822999999999993</v>
      </c>
      <c r="G8" s="60">
        <v>12.085000000000001</v>
      </c>
      <c r="H8" s="60">
        <v>18.091999999999999</v>
      </c>
      <c r="J8" s="60" t="s">
        <v>293</v>
      </c>
      <c r="K8" s="60">
        <v>8.0530000000000008</v>
      </c>
      <c r="L8" s="60">
        <v>12.538</v>
      </c>
    </row>
    <row r="13" spans="1:27" x14ac:dyDescent="0.3">
      <c r="A13" s="64" t="s">
        <v>305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318</v>
      </c>
      <c r="B14" s="66"/>
      <c r="C14" s="66"/>
      <c r="D14" s="66"/>
      <c r="E14" s="66"/>
      <c r="F14" s="66"/>
      <c r="H14" s="66" t="s">
        <v>294</v>
      </c>
      <c r="I14" s="66"/>
      <c r="J14" s="66"/>
      <c r="K14" s="66"/>
      <c r="L14" s="66"/>
      <c r="M14" s="66"/>
      <c r="O14" s="66" t="s">
        <v>295</v>
      </c>
      <c r="P14" s="66"/>
      <c r="Q14" s="66"/>
      <c r="R14" s="66"/>
      <c r="S14" s="66"/>
      <c r="T14" s="66"/>
      <c r="V14" s="66" t="s">
        <v>306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323</v>
      </c>
      <c r="C15" s="60" t="s">
        <v>316</v>
      </c>
      <c r="D15" s="60" t="s">
        <v>291</v>
      </c>
      <c r="E15" s="60" t="s">
        <v>276</v>
      </c>
      <c r="F15" s="60" t="s">
        <v>303</v>
      </c>
      <c r="H15" s="60"/>
      <c r="I15" s="60" t="s">
        <v>323</v>
      </c>
      <c r="J15" s="60" t="s">
        <v>316</v>
      </c>
      <c r="K15" s="60" t="s">
        <v>291</v>
      </c>
      <c r="L15" s="60" t="s">
        <v>276</v>
      </c>
      <c r="M15" s="60" t="s">
        <v>303</v>
      </c>
      <c r="O15" s="60"/>
      <c r="P15" s="60" t="s">
        <v>323</v>
      </c>
      <c r="Q15" s="60" t="s">
        <v>316</v>
      </c>
      <c r="R15" s="60" t="s">
        <v>291</v>
      </c>
      <c r="S15" s="60" t="s">
        <v>276</v>
      </c>
      <c r="T15" s="60" t="s">
        <v>303</v>
      </c>
      <c r="V15" s="60"/>
      <c r="W15" s="60" t="s">
        <v>323</v>
      </c>
      <c r="X15" s="60" t="s">
        <v>316</v>
      </c>
      <c r="Y15" s="60" t="s">
        <v>291</v>
      </c>
      <c r="Z15" s="60" t="s">
        <v>276</v>
      </c>
      <c r="AA15" s="60" t="s">
        <v>303</v>
      </c>
    </row>
    <row r="16" spans="1:27" x14ac:dyDescent="0.3">
      <c r="A16" s="60" t="s">
        <v>307</v>
      </c>
      <c r="B16" s="60">
        <v>530</v>
      </c>
      <c r="C16" s="60">
        <v>750</v>
      </c>
      <c r="D16" s="60">
        <v>0</v>
      </c>
      <c r="E16" s="60">
        <v>3000</v>
      </c>
      <c r="F16" s="60">
        <v>915.84795999999994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32.813572000000001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5.1319119999999998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516.13660000000004</v>
      </c>
    </row>
    <row r="23" spans="1:62" x14ac:dyDescent="0.3">
      <c r="A23" s="64" t="s">
        <v>284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326</v>
      </c>
      <c r="B24" s="66"/>
      <c r="C24" s="66"/>
      <c r="D24" s="66"/>
      <c r="E24" s="66"/>
      <c r="F24" s="66"/>
      <c r="H24" s="66" t="s">
        <v>327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328</v>
      </c>
      <c r="W24" s="66"/>
      <c r="X24" s="66"/>
      <c r="Y24" s="66"/>
      <c r="Z24" s="66"/>
      <c r="AA24" s="66"/>
      <c r="AC24" s="66" t="s">
        <v>296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329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330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323</v>
      </c>
      <c r="C25" s="60" t="s">
        <v>316</v>
      </c>
      <c r="D25" s="60" t="s">
        <v>291</v>
      </c>
      <c r="E25" s="60" t="s">
        <v>276</v>
      </c>
      <c r="F25" s="60" t="s">
        <v>303</v>
      </c>
      <c r="H25" s="60"/>
      <c r="I25" s="60" t="s">
        <v>323</v>
      </c>
      <c r="J25" s="60" t="s">
        <v>316</v>
      </c>
      <c r="K25" s="60" t="s">
        <v>291</v>
      </c>
      <c r="L25" s="60" t="s">
        <v>276</v>
      </c>
      <c r="M25" s="60" t="s">
        <v>303</v>
      </c>
      <c r="O25" s="60"/>
      <c r="P25" s="60" t="s">
        <v>323</v>
      </c>
      <c r="Q25" s="60" t="s">
        <v>316</v>
      </c>
      <c r="R25" s="60" t="s">
        <v>291</v>
      </c>
      <c r="S25" s="60" t="s">
        <v>276</v>
      </c>
      <c r="T25" s="60" t="s">
        <v>303</v>
      </c>
      <c r="V25" s="60"/>
      <c r="W25" s="60" t="s">
        <v>323</v>
      </c>
      <c r="X25" s="60" t="s">
        <v>316</v>
      </c>
      <c r="Y25" s="60" t="s">
        <v>291</v>
      </c>
      <c r="Z25" s="60" t="s">
        <v>276</v>
      </c>
      <c r="AA25" s="60" t="s">
        <v>303</v>
      </c>
      <c r="AC25" s="60"/>
      <c r="AD25" s="60" t="s">
        <v>323</v>
      </c>
      <c r="AE25" s="60" t="s">
        <v>316</v>
      </c>
      <c r="AF25" s="60" t="s">
        <v>291</v>
      </c>
      <c r="AG25" s="60" t="s">
        <v>276</v>
      </c>
      <c r="AH25" s="60" t="s">
        <v>303</v>
      </c>
      <c r="AJ25" s="60"/>
      <c r="AK25" s="60" t="s">
        <v>323</v>
      </c>
      <c r="AL25" s="60" t="s">
        <v>316</v>
      </c>
      <c r="AM25" s="60" t="s">
        <v>291</v>
      </c>
      <c r="AN25" s="60" t="s">
        <v>276</v>
      </c>
      <c r="AO25" s="60" t="s">
        <v>303</v>
      </c>
      <c r="AQ25" s="60"/>
      <c r="AR25" s="60" t="s">
        <v>323</v>
      </c>
      <c r="AS25" s="60" t="s">
        <v>316</v>
      </c>
      <c r="AT25" s="60" t="s">
        <v>291</v>
      </c>
      <c r="AU25" s="60" t="s">
        <v>276</v>
      </c>
      <c r="AV25" s="60" t="s">
        <v>303</v>
      </c>
      <c r="AX25" s="60"/>
      <c r="AY25" s="60" t="s">
        <v>323</v>
      </c>
      <c r="AZ25" s="60" t="s">
        <v>316</v>
      </c>
      <c r="BA25" s="60" t="s">
        <v>291</v>
      </c>
      <c r="BB25" s="60" t="s">
        <v>276</v>
      </c>
      <c r="BC25" s="60" t="s">
        <v>303</v>
      </c>
      <c r="BE25" s="60"/>
      <c r="BF25" s="60" t="s">
        <v>323</v>
      </c>
      <c r="BG25" s="60" t="s">
        <v>316</v>
      </c>
      <c r="BH25" s="60" t="s">
        <v>291</v>
      </c>
      <c r="BI25" s="60" t="s">
        <v>276</v>
      </c>
      <c r="BJ25" s="60" t="s">
        <v>303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253.00232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2.5050091999999999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2.1443074000000002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21.249687000000002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3.2286071999999999</v>
      </c>
      <c r="AJ26" s="60" t="s">
        <v>297</v>
      </c>
      <c r="AK26" s="60">
        <v>320</v>
      </c>
      <c r="AL26" s="60">
        <v>400</v>
      </c>
      <c r="AM26" s="60">
        <v>0</v>
      </c>
      <c r="AN26" s="60">
        <v>1000</v>
      </c>
      <c r="AO26" s="60">
        <v>940.32574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18.034414000000002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3.7718775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2.7093020000000001</v>
      </c>
    </row>
    <row r="33" spans="1:68" x14ac:dyDescent="0.3">
      <c r="A33" s="64" t="s">
        <v>285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310</v>
      </c>
      <c r="B34" s="66"/>
      <c r="C34" s="66"/>
      <c r="D34" s="66"/>
      <c r="E34" s="66"/>
      <c r="F34" s="66"/>
      <c r="H34" s="66" t="s">
        <v>287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298</v>
      </c>
      <c r="W34" s="66"/>
      <c r="X34" s="66"/>
      <c r="Y34" s="66"/>
      <c r="Z34" s="66"/>
      <c r="AA34" s="66"/>
      <c r="AC34" s="66" t="s">
        <v>319</v>
      </c>
      <c r="AD34" s="66"/>
      <c r="AE34" s="66"/>
      <c r="AF34" s="66"/>
      <c r="AG34" s="66"/>
      <c r="AH34" s="66"/>
      <c r="AJ34" s="66" t="s">
        <v>311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323</v>
      </c>
      <c r="C35" s="60" t="s">
        <v>316</v>
      </c>
      <c r="D35" s="60" t="s">
        <v>291</v>
      </c>
      <c r="E35" s="60" t="s">
        <v>276</v>
      </c>
      <c r="F35" s="60" t="s">
        <v>303</v>
      </c>
      <c r="H35" s="60"/>
      <c r="I35" s="60" t="s">
        <v>323</v>
      </c>
      <c r="J35" s="60" t="s">
        <v>316</v>
      </c>
      <c r="K35" s="60" t="s">
        <v>291</v>
      </c>
      <c r="L35" s="60" t="s">
        <v>276</v>
      </c>
      <c r="M35" s="60" t="s">
        <v>303</v>
      </c>
      <c r="O35" s="60"/>
      <c r="P35" s="60" t="s">
        <v>323</v>
      </c>
      <c r="Q35" s="60" t="s">
        <v>316</v>
      </c>
      <c r="R35" s="60" t="s">
        <v>291</v>
      </c>
      <c r="S35" s="60" t="s">
        <v>276</v>
      </c>
      <c r="T35" s="60" t="s">
        <v>303</v>
      </c>
      <c r="V35" s="60"/>
      <c r="W35" s="60" t="s">
        <v>323</v>
      </c>
      <c r="X35" s="60" t="s">
        <v>316</v>
      </c>
      <c r="Y35" s="60" t="s">
        <v>291</v>
      </c>
      <c r="Z35" s="60" t="s">
        <v>276</v>
      </c>
      <c r="AA35" s="60" t="s">
        <v>303</v>
      </c>
      <c r="AC35" s="60"/>
      <c r="AD35" s="60" t="s">
        <v>323</v>
      </c>
      <c r="AE35" s="60" t="s">
        <v>316</v>
      </c>
      <c r="AF35" s="60" t="s">
        <v>291</v>
      </c>
      <c r="AG35" s="60" t="s">
        <v>276</v>
      </c>
      <c r="AH35" s="60" t="s">
        <v>303</v>
      </c>
      <c r="AJ35" s="60"/>
      <c r="AK35" s="60" t="s">
        <v>323</v>
      </c>
      <c r="AL35" s="60" t="s">
        <v>316</v>
      </c>
      <c r="AM35" s="60" t="s">
        <v>291</v>
      </c>
      <c r="AN35" s="60" t="s">
        <v>276</v>
      </c>
      <c r="AO35" s="60" t="s">
        <v>303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748.40326000000005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1606.9459999999999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7145.9354999999996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4856.3867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173.79668000000001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198.35380000000001</v>
      </c>
    </row>
    <row r="43" spans="1:68" x14ac:dyDescent="0.3">
      <c r="A43" s="64" t="s">
        <v>299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300</v>
      </c>
      <c r="B44" s="66"/>
      <c r="C44" s="66"/>
      <c r="D44" s="66"/>
      <c r="E44" s="66"/>
      <c r="F44" s="66"/>
      <c r="H44" s="66" t="s">
        <v>279</v>
      </c>
      <c r="I44" s="66"/>
      <c r="J44" s="66"/>
      <c r="K44" s="66"/>
      <c r="L44" s="66"/>
      <c r="M44" s="66"/>
      <c r="O44" s="66" t="s">
        <v>280</v>
      </c>
      <c r="P44" s="66"/>
      <c r="Q44" s="66"/>
      <c r="R44" s="66"/>
      <c r="S44" s="66"/>
      <c r="T44" s="66"/>
      <c r="V44" s="66" t="s">
        <v>301</v>
      </c>
      <c r="W44" s="66"/>
      <c r="X44" s="66"/>
      <c r="Y44" s="66"/>
      <c r="Z44" s="66"/>
      <c r="AA44" s="66"/>
      <c r="AC44" s="66" t="s">
        <v>281</v>
      </c>
      <c r="AD44" s="66"/>
      <c r="AE44" s="66"/>
      <c r="AF44" s="66"/>
      <c r="AG44" s="66"/>
      <c r="AH44" s="66"/>
      <c r="AJ44" s="66" t="s">
        <v>320</v>
      </c>
      <c r="AK44" s="66"/>
      <c r="AL44" s="66"/>
      <c r="AM44" s="66"/>
      <c r="AN44" s="66"/>
      <c r="AO44" s="66"/>
      <c r="AQ44" s="66" t="s">
        <v>282</v>
      </c>
      <c r="AR44" s="66"/>
      <c r="AS44" s="66"/>
      <c r="AT44" s="66"/>
      <c r="AU44" s="66"/>
      <c r="AV44" s="66"/>
      <c r="AX44" s="66" t="s">
        <v>288</v>
      </c>
      <c r="AY44" s="66"/>
      <c r="AZ44" s="66"/>
      <c r="BA44" s="66"/>
      <c r="BB44" s="66"/>
      <c r="BC44" s="66"/>
      <c r="BE44" s="66" t="s">
        <v>331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323</v>
      </c>
      <c r="C45" s="60" t="s">
        <v>316</v>
      </c>
      <c r="D45" s="60" t="s">
        <v>291</v>
      </c>
      <c r="E45" s="60" t="s">
        <v>276</v>
      </c>
      <c r="F45" s="60" t="s">
        <v>303</v>
      </c>
      <c r="H45" s="60"/>
      <c r="I45" s="60" t="s">
        <v>323</v>
      </c>
      <c r="J45" s="60" t="s">
        <v>316</v>
      </c>
      <c r="K45" s="60" t="s">
        <v>291</v>
      </c>
      <c r="L45" s="60" t="s">
        <v>276</v>
      </c>
      <c r="M45" s="60" t="s">
        <v>303</v>
      </c>
      <c r="O45" s="60"/>
      <c r="P45" s="60" t="s">
        <v>323</v>
      </c>
      <c r="Q45" s="60" t="s">
        <v>316</v>
      </c>
      <c r="R45" s="60" t="s">
        <v>291</v>
      </c>
      <c r="S45" s="60" t="s">
        <v>276</v>
      </c>
      <c r="T45" s="60" t="s">
        <v>303</v>
      </c>
      <c r="V45" s="60"/>
      <c r="W45" s="60" t="s">
        <v>323</v>
      </c>
      <c r="X45" s="60" t="s">
        <v>316</v>
      </c>
      <c r="Y45" s="60" t="s">
        <v>291</v>
      </c>
      <c r="Z45" s="60" t="s">
        <v>276</v>
      </c>
      <c r="AA45" s="60" t="s">
        <v>303</v>
      </c>
      <c r="AC45" s="60"/>
      <c r="AD45" s="60" t="s">
        <v>323</v>
      </c>
      <c r="AE45" s="60" t="s">
        <v>316</v>
      </c>
      <c r="AF45" s="60" t="s">
        <v>291</v>
      </c>
      <c r="AG45" s="60" t="s">
        <v>276</v>
      </c>
      <c r="AH45" s="60" t="s">
        <v>303</v>
      </c>
      <c r="AJ45" s="60"/>
      <c r="AK45" s="60" t="s">
        <v>323</v>
      </c>
      <c r="AL45" s="60" t="s">
        <v>316</v>
      </c>
      <c r="AM45" s="60" t="s">
        <v>291</v>
      </c>
      <c r="AN45" s="60" t="s">
        <v>276</v>
      </c>
      <c r="AO45" s="60" t="s">
        <v>303</v>
      </c>
      <c r="AQ45" s="60"/>
      <c r="AR45" s="60" t="s">
        <v>323</v>
      </c>
      <c r="AS45" s="60" t="s">
        <v>316</v>
      </c>
      <c r="AT45" s="60" t="s">
        <v>291</v>
      </c>
      <c r="AU45" s="60" t="s">
        <v>276</v>
      </c>
      <c r="AV45" s="60" t="s">
        <v>303</v>
      </c>
      <c r="AX45" s="60"/>
      <c r="AY45" s="60" t="s">
        <v>323</v>
      </c>
      <c r="AZ45" s="60" t="s">
        <v>316</v>
      </c>
      <c r="BA45" s="60" t="s">
        <v>291</v>
      </c>
      <c r="BB45" s="60" t="s">
        <v>276</v>
      </c>
      <c r="BC45" s="60" t="s">
        <v>303</v>
      </c>
      <c r="BE45" s="60"/>
      <c r="BF45" s="60" t="s">
        <v>323</v>
      </c>
      <c r="BG45" s="60" t="s">
        <v>316</v>
      </c>
      <c r="BH45" s="60" t="s">
        <v>291</v>
      </c>
      <c r="BI45" s="60" t="s">
        <v>276</v>
      </c>
      <c r="BJ45" s="60" t="s">
        <v>303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22.679939999999998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14.351839</v>
      </c>
      <c r="O46" s="60" t="s">
        <v>283</v>
      </c>
      <c r="P46" s="60">
        <v>600</v>
      </c>
      <c r="Q46" s="60">
        <v>800</v>
      </c>
      <c r="R46" s="60">
        <v>0</v>
      </c>
      <c r="S46" s="60">
        <v>10000</v>
      </c>
      <c r="T46" s="60">
        <v>2521.04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0.31168485000000001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4.7149279999999996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142.45776000000001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113.610725</v>
      </c>
      <c r="AX46" s="60" t="s">
        <v>312</v>
      </c>
      <c r="AY46" s="60"/>
      <c r="AZ46" s="60"/>
      <c r="BA46" s="60"/>
      <c r="BB46" s="60"/>
      <c r="BC46" s="60"/>
      <c r="BE46" s="60" t="s">
        <v>337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2" sqref="E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338</v>
      </c>
      <c r="B2" s="55" t="s">
        <v>339</v>
      </c>
      <c r="C2" s="55" t="s">
        <v>302</v>
      </c>
      <c r="D2" s="55">
        <v>52</v>
      </c>
      <c r="E2" s="55">
        <v>2521.8508000000002</v>
      </c>
      <c r="F2" s="55">
        <v>364.30338</v>
      </c>
      <c r="G2" s="55">
        <v>63.055045999999997</v>
      </c>
      <c r="H2" s="55">
        <v>36.938094999999997</v>
      </c>
      <c r="I2" s="55">
        <v>26.116951</v>
      </c>
      <c r="J2" s="55">
        <v>94.394180000000006</v>
      </c>
      <c r="K2" s="55">
        <v>42.659027000000002</v>
      </c>
      <c r="L2" s="55">
        <v>51.735149999999997</v>
      </c>
      <c r="M2" s="55">
        <v>39.551780000000001</v>
      </c>
      <c r="N2" s="55">
        <v>4.2071930000000002</v>
      </c>
      <c r="O2" s="55">
        <v>23.255478</v>
      </c>
      <c r="P2" s="55">
        <v>1782.0562</v>
      </c>
      <c r="Q2" s="55">
        <v>34.969757000000001</v>
      </c>
      <c r="R2" s="55">
        <v>915.84795999999994</v>
      </c>
      <c r="S2" s="55">
        <v>146.27946</v>
      </c>
      <c r="T2" s="55">
        <v>9234.82</v>
      </c>
      <c r="U2" s="55">
        <v>5.1319119999999998</v>
      </c>
      <c r="V2" s="55">
        <v>32.813572000000001</v>
      </c>
      <c r="W2" s="55">
        <v>516.13660000000004</v>
      </c>
      <c r="X2" s="55">
        <v>253.00232</v>
      </c>
      <c r="Y2" s="55">
        <v>2.5050091999999999</v>
      </c>
      <c r="Z2" s="55">
        <v>2.1443074000000002</v>
      </c>
      <c r="AA2" s="55">
        <v>21.249687000000002</v>
      </c>
      <c r="AB2" s="55">
        <v>3.2286071999999999</v>
      </c>
      <c r="AC2" s="55">
        <v>940.32574</v>
      </c>
      <c r="AD2" s="55">
        <v>18.034414000000002</v>
      </c>
      <c r="AE2" s="55">
        <v>3.7718775</v>
      </c>
      <c r="AF2" s="55">
        <v>2.7093020000000001</v>
      </c>
      <c r="AG2" s="55">
        <v>748.40326000000005</v>
      </c>
      <c r="AH2" s="55">
        <v>401.60968000000003</v>
      </c>
      <c r="AI2" s="55">
        <v>346.79358000000002</v>
      </c>
      <c r="AJ2" s="55">
        <v>1606.9459999999999</v>
      </c>
      <c r="AK2" s="55">
        <v>7145.9354999999996</v>
      </c>
      <c r="AL2" s="55">
        <v>173.79668000000001</v>
      </c>
      <c r="AM2" s="55">
        <v>4856.3867</v>
      </c>
      <c r="AN2" s="55">
        <v>198.35380000000001</v>
      </c>
      <c r="AO2" s="55">
        <v>22.679939999999998</v>
      </c>
      <c r="AP2" s="55">
        <v>16.38749</v>
      </c>
      <c r="AQ2" s="55">
        <v>6.2924503999999999</v>
      </c>
      <c r="AR2" s="55">
        <v>14.351839</v>
      </c>
      <c r="AS2" s="55">
        <v>2521.04</v>
      </c>
      <c r="AT2" s="55">
        <v>0.31168485000000001</v>
      </c>
      <c r="AU2" s="55">
        <v>4.7149279999999996</v>
      </c>
      <c r="AV2" s="55">
        <v>142.45776000000001</v>
      </c>
      <c r="AW2" s="55">
        <v>113.610725</v>
      </c>
      <c r="AX2" s="55">
        <v>0.23295563</v>
      </c>
      <c r="AY2" s="55">
        <v>1.7816105</v>
      </c>
      <c r="AZ2" s="55">
        <v>476.27026000000001</v>
      </c>
      <c r="BA2" s="55">
        <v>59.489049999999999</v>
      </c>
      <c r="BB2" s="55">
        <v>16.243438999999999</v>
      </c>
      <c r="BC2" s="55">
        <v>21.186052</v>
      </c>
      <c r="BD2" s="55">
        <v>22.047115000000002</v>
      </c>
      <c r="BE2" s="55">
        <v>1.1934133</v>
      </c>
      <c r="BF2" s="55">
        <v>6.4110019999999999</v>
      </c>
      <c r="BG2" s="55">
        <v>5.5509790000000002E-3</v>
      </c>
      <c r="BH2" s="55">
        <v>1.7090388000000001E-2</v>
      </c>
      <c r="BI2" s="55">
        <v>1.2663565E-2</v>
      </c>
      <c r="BJ2" s="55">
        <v>6.2960766000000001E-2</v>
      </c>
      <c r="BK2" s="55">
        <v>4.2699840000000002E-4</v>
      </c>
      <c r="BL2" s="55">
        <v>0.35742267999999999</v>
      </c>
      <c r="BM2" s="55">
        <v>5.1628740000000004</v>
      </c>
      <c r="BN2" s="55">
        <v>1.5881916</v>
      </c>
      <c r="BO2" s="55">
        <v>81.699889999999996</v>
      </c>
      <c r="BP2" s="55">
        <v>15.42708</v>
      </c>
      <c r="BQ2" s="55">
        <v>26.618372000000001</v>
      </c>
      <c r="BR2" s="55">
        <v>100.42955000000001</v>
      </c>
      <c r="BS2" s="55">
        <v>33.151119999999999</v>
      </c>
      <c r="BT2" s="55">
        <v>16.784872</v>
      </c>
      <c r="BU2" s="55">
        <v>0.27035629999999999</v>
      </c>
      <c r="BV2" s="55">
        <v>0.11082545000000001</v>
      </c>
      <c r="BW2" s="55">
        <v>1.1544307</v>
      </c>
      <c r="BX2" s="55">
        <v>1.8699625</v>
      </c>
      <c r="BY2" s="55">
        <v>0.18664122</v>
      </c>
      <c r="BZ2" s="55">
        <v>2.2683989999999999E-3</v>
      </c>
      <c r="CA2" s="55">
        <v>1.5459073999999999</v>
      </c>
      <c r="CB2" s="55">
        <v>5.3041272E-2</v>
      </c>
      <c r="CC2" s="55">
        <v>0.24137600000000001</v>
      </c>
      <c r="CD2" s="55">
        <v>2.6546082000000002</v>
      </c>
      <c r="CE2" s="55">
        <v>8.0613840000000006E-2</v>
      </c>
      <c r="CF2" s="55">
        <v>0.38778222000000001</v>
      </c>
      <c r="CG2" s="55">
        <v>0</v>
      </c>
      <c r="CH2" s="55">
        <v>4.2363033000000001E-2</v>
      </c>
      <c r="CI2" s="55">
        <v>6.3704499999999997E-3</v>
      </c>
      <c r="CJ2" s="55">
        <v>5.5744042</v>
      </c>
      <c r="CK2" s="55">
        <v>1.3689794999999999E-2</v>
      </c>
      <c r="CL2" s="55">
        <v>2.5543315</v>
      </c>
      <c r="CM2" s="55">
        <v>4.7310805</v>
      </c>
      <c r="CN2" s="55">
        <v>2852.1242999999999</v>
      </c>
      <c r="CO2" s="55">
        <v>5001.2456000000002</v>
      </c>
      <c r="CP2" s="55">
        <v>3527.3323</v>
      </c>
      <c r="CQ2" s="55">
        <v>1179.8105</v>
      </c>
      <c r="CR2" s="55">
        <v>596.59450000000004</v>
      </c>
      <c r="CS2" s="55">
        <v>461.63303000000002</v>
      </c>
      <c r="CT2" s="55">
        <v>2838.0866999999998</v>
      </c>
      <c r="CU2" s="55">
        <v>1894.5706</v>
      </c>
      <c r="CV2" s="55">
        <v>1383.7429999999999</v>
      </c>
      <c r="CW2" s="55">
        <v>2193.3852999999999</v>
      </c>
      <c r="CX2" s="55">
        <v>633.43146000000002</v>
      </c>
      <c r="CY2" s="55">
        <v>3480.1010000000001</v>
      </c>
      <c r="CZ2" s="55">
        <v>1778.5309999999999</v>
      </c>
      <c r="DA2" s="55">
        <v>4482.1139999999996</v>
      </c>
      <c r="DB2" s="55">
        <v>4035.3892000000001</v>
      </c>
      <c r="DC2" s="55">
        <v>6552.634</v>
      </c>
      <c r="DD2" s="55">
        <v>10297.32</v>
      </c>
      <c r="DE2" s="55">
        <v>2396.7163</v>
      </c>
      <c r="DF2" s="55">
        <v>4034.0154000000002</v>
      </c>
      <c r="DG2" s="55">
        <v>2438.4621999999999</v>
      </c>
      <c r="DH2" s="55">
        <v>201.45453000000001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59.489049999999999</v>
      </c>
      <c r="B6">
        <f>BB2</f>
        <v>16.243438999999999</v>
      </c>
      <c r="C6">
        <f>BC2</f>
        <v>21.186052</v>
      </c>
      <c r="D6">
        <f>BD2</f>
        <v>22.047115000000002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14" sqref="C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25301</v>
      </c>
      <c r="C2" s="51">
        <f ca="1">YEAR(TODAY())-YEAR(B2)+IF(TODAY()&gt;=DATE(YEAR(TODAY()),MONTH(B2),DAY(B2)),0,-1)</f>
        <v>52</v>
      </c>
      <c r="E2" s="47">
        <v>173</v>
      </c>
      <c r="F2" s="48" t="s">
        <v>275</v>
      </c>
      <c r="G2" s="47">
        <v>61.2</v>
      </c>
      <c r="H2" s="46" t="s">
        <v>40</v>
      </c>
      <c r="I2" s="67">
        <f>ROUND(G3/E3^2,1)</f>
        <v>20.399999999999999</v>
      </c>
    </row>
    <row r="3" spans="1:9" x14ac:dyDescent="0.3">
      <c r="E3" s="46">
        <f>E2/100</f>
        <v>1.73</v>
      </c>
      <c r="F3" s="46" t="s">
        <v>39</v>
      </c>
      <c r="G3" s="46">
        <f>G2</f>
        <v>61.2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노흥래, ID : H1900728)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17일 14:25:05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X22" sqref="X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44340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52</v>
      </c>
      <c r="G12" s="132"/>
      <c r="H12" s="132"/>
      <c r="I12" s="132"/>
      <c r="K12" s="123">
        <f>'개인정보 및 신체계측 입력'!E2</f>
        <v>173</v>
      </c>
      <c r="L12" s="124"/>
      <c r="M12" s="117">
        <f>'개인정보 및 신체계측 입력'!G2</f>
        <v>61.2</v>
      </c>
      <c r="N12" s="118"/>
      <c r="O12" s="113" t="s">
        <v>270</v>
      </c>
      <c r="P12" s="107"/>
      <c r="Q12" s="110">
        <f>'개인정보 및 신체계측 입력'!I2</f>
        <v>20.399999999999999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노흥래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69.822999999999993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12.085000000000001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18.091999999999999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12.5</v>
      </c>
      <c r="L72" s="34" t="s">
        <v>52</v>
      </c>
      <c r="M72" s="34">
        <f>ROUND('DRIs DATA'!K8,1)</f>
        <v>8.1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122.11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273.45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253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215.24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93.55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476.4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226.8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2021-08-17T06:01:21Z</dcterms:modified>
</cp:coreProperties>
</file>