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<sst xmlns="http://schemas.openxmlformats.org/spreadsheetml/2006/main" count="692" uniqueCount="345">
  <si>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</si>
  <si>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</si>
  <si>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</si>
  <si>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</si>
  <si>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</si>
  <si>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</si>
  <si>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</si>
  <si>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</si>
  <si>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</si>
  <si>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</si>
  <si>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</si>
  <si>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</si>
  <si>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</si>
  <si>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</si>
  <si>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</si>
  <si>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</si>
  <si>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</si>
  <si>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</si>
  <si>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</si>
  <si>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</si>
  <si>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</si>
  <si>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</si>
  <si>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</si>
  <si>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</si>
  <si>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</si>
  <si>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</si>
  <si>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</si>
  <si>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</si>
  <si>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</si>
  <si>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</si>
  <si>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</si>
  <si>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</si>
  <si>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</si>
  <si>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</si>
  <si>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</si>
  <si>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</si>
  <si>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</si>
  <si>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</si>
  <si>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</si>
  <si>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</si>
  <si>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</si>
  <si>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</si>
  <si>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</si>
  <si>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</si>
  <si>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</si>
  <si>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</si>
  <si>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</si>
  <si>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</si>
  <si>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</si>
  <si>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</si>
  <si>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</si>
  <si>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</si>
  <si>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</si>
  <si>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</si>
  <si>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</si>
  <si>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</si>
  <si>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</si>
  <si>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</si>
  <si>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</si>
  <si>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</si>
  <si>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</si>
  <si>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</si>
  <si>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</si>
  <si>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</si>
  <si>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</si>
  <si>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</si>
  <si>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</si>
  <si>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</si>
  <si>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</si>
  <si>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</si>
  <si>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</si>
  <si>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</si>
  <si>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</si>
  <si>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</si>
  <si>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</si>
  <si>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</si>
  <si>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</si>
  <si>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</si>
  <si>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</si>
  <si>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</si>
  <si>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</si>
  <si>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</si>
  <si>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</si>
  <si>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</si>
  <si>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</si>
  <si>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</si>
  <si>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</si>
  <si>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</si>
  <si>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</si>
  <si>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</si>
  <si>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</si>
  <si>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</si>
  <si>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</si>
  <si>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</si>
  <si>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</si>
  <si>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</si>
  <si>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</si>
  <si>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</si>
  <si>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</si>
  <si>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</si>
  <si>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</si>
  <si>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</si>
  <si>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</si>
  <si>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</si>
  <si>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</si>
  <si>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</si>
  <si>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</si>
  <si>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</si>
  <si>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</si>
  <si>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</si>
  <si>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</si>
  <si>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</si>
  <si>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</si>
  <si>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</si>
  <si>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</si>
  <si>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</si>
  <si>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</si>
  <si>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</si>
  <si>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</si>
  <si>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</si>
  <si>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</si>
  <si>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</si>
  <si>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</si>
  <si>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</si>
  <si>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</si>
  <si>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</si>
  <si>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</si>
  <si>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</si>
  <si>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</si>
  <si>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</si>
  <si>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</si>
  <si>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</si>
  <si>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</si>
  <si>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</si>
  <si>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</si>
  <si>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</si>
  <si>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</si>
  <si>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</si>
  <si>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</si>
  <si>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</si>
  <si>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</si>
  <si>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</si>
  <si>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</si>
  <si>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</si>
  <si>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</si>
  <si>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</si>
  <si>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</si>
  <si>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</si>
  <si>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</si>
  <si>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</si>
  <si>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</si>
  <si>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</si>
  <si>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</si>
  <si>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</si>
  <si>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</si>
  <si>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</si>
  <si>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</si>
  <si>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</si>
  <si>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</si>
  <si>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</si>
  <si>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</si>
  <si>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</si>
  <si>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</si>
  <si>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</si>
  <si>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</si>
  <si>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</si>
  <si>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</si>
  <si>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</si>
  <si>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</si>
  <si>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</si>
  <si>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</si>
  <si>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</si>
  <si>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</si>
  <si>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</si>
  <si>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</si>
  <si>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</si>
  <si>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</si>
  <si>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</si>
  <si>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</si>
  <si>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</si>
  <si>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</si>
  <si>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</si>
  <si>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</si>
  <si>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</si>
  <si>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</si>
  <si>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</si>
  <si>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</si>
  <si>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</si>
  <si>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</si>
  <si>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</si>
  <si>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</si>
  <si>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</si>
  <si>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</si>
  <si>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</si>
  <si>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</si>
  <si>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</si>
  <si>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</si>
  <si>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</si>
  <si>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</si>
  <si>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</si>
  <si>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</si>
  <si>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</si>
  <si>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</si>
  <si>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</si>
  <si>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</si>
  <si>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</si>
  <si>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</si>
  <si>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</si>
  <si>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</si>
  <si>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</si>
  <si>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</si>
  <si>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</si>
  <si>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</si>
  <si>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</si>
  <si>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</si>
  <si>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</si>
  <si>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</si>
  <si>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</si>
  <si>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</si>
  <si>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</si>
  <si>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</si>
  <si>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</si>
  <si>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</si>
  <si>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</si>
  <si>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</si>
  <si>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</si>
  <si>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</si>
  <si>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</si>
  <si>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</si>
  <si>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</si>
  <si>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</si>
  <si>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</si>
  <si>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</si>
  <si>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</si>
  <si>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</si>
  <si>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</si>
  <si>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</si>
  <si>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</si>
  <si>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</si>
  <si>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</si>
  <si>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</si>
  <si>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</si>
  <si>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</si>
  <si>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</si>
  <si>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</si>
  <si>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</si>
  <si>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</si>
  <si>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</si>
  <si>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</si>
  <si>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</si>
  <si>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</si>
  <si>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</si>
  <si>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</si>
  <si>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</si>
  <si>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</si>
  <si>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</si>
  <si>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</si>
  <si>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</si>
  <si>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</si>
  <si>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</si>
  <si>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</si>
  <si>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</si>
  <si>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</si>
  <si>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</si>
  <si>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</si>
  <si>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</si>
  <si>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</si>
  <si>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</si>
  <si>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</si>
  <si>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</si>
  <si>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</si>
  <si>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</si>
  <si>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</si>
  <si>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</si>
  <si>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</si>
  <si>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</si>
  <si>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</si>
  <si>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</si>
  <si>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</si>
  <si>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</si>
  <si>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</si>
  <si>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</si>
  <si>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</si>
  <si>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n-6불포화</t>
    <phoneticPr fontId="1" type="noConversion"/>
  </si>
  <si>
    <t>인</t>
    <phoneticPr fontId="1" type="noConversion"/>
  </si>
  <si>
    <t>에너지(kcal)</t>
    <phoneticPr fontId="1" type="noConversion"/>
  </si>
  <si>
    <t>충분섭취량</t>
    <phoneticPr fontId="1" type="noConversion"/>
  </si>
  <si>
    <t>식이섬유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</si>
  <si>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</si>
  <si>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</si>
  <si>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</si>
  <si>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</si>
  <si>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</si>
  <si>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</si>
  <si>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</si>
  <si>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</si>
  <si>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</si>
  <si>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</si>
  <si>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</si>
  <si>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</si>
  <si>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</si>
  <si>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</si>
  <si>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</si>
  <si>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</si>
  <si>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</si>
  <si>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</si>
  <si>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</si>
  <si>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</si>
  <si>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</si>
  <si>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</si>
  <si>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염소</t>
    <phoneticPr fontId="1" type="noConversion"/>
  </si>
  <si>
    <t>요오드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</si>
  <si>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</si>
  <si>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</si>
  <si>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</si>
  <si>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</si>
  <si>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</si>
  <si>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</si>
  <si>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</si>
  <si>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</si>
  <si>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정보</t>
    <phoneticPr fontId="1" type="noConversion"/>
  </si>
  <si>
    <t>(설문지 : FFQ 95문항 설문지, 사용자 : 김인숙, ID : H1900731)</t>
  </si>
  <si>
    <t>출력시각</t>
    <phoneticPr fontId="1" type="noConversion"/>
  </si>
  <si>
    <t>2021년 08월 19일 16:17:10</t>
  </si>
  <si>
    <t>다량영양소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</si>
  <si>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</si>
  <si>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</si>
  <si>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</si>
  <si>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상한섭취량</t>
    <phoneticPr fontId="1" type="noConversion"/>
  </si>
  <si>
    <t>섭취량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</si>
  <si>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</si>
  <si>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</si>
  <si>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</si>
  <si>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</si>
  <si>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</si>
  <si>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</si>
  <si>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수용성 비타민</t>
    <phoneticPr fontId="1" type="noConversion"/>
  </si>
  <si>
    <t>다량 무기질</t>
    <phoneticPr fontId="1" type="noConversion"/>
  </si>
  <si>
    <t>칼슘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</si>
  <si>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</si>
  <si>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</si>
  <si>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</si>
  <si>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H1900731</t>
  </si>
  <si>
    <t>김인숙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</si>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</sst>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56.526896999999998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516200"/>
        <c:axId val="257515808"/>
      </c:barChart>
      <c:catAx>
        <c:axId val="25751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515808"/>
        <c:crosses val="autoZero"/>
        <c:auto val="1"/>
        <c:lblAlgn val="ctr"/>
        <c:lblOffset val="100"/>
        <c:noMultiLvlLbl val="0"/>
      </c:catAx>
      <c:valAx>
        <c:axId val="25751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51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2.8106208000000001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864"/>
        <c:axId val="546563376"/>
      </c:barChart>
      <c:catAx>
        <c:axId val="54656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376"/>
        <c:crosses val="autoZero"/>
        <c:auto val="1"/>
        <c:lblAlgn val="ctr"/>
        <c:lblOffset val="100"/>
        <c:noMultiLvlLbl val="0"/>
      </c:catAx>
      <c:valAx>
        <c:axId val="5465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2.8468049999999998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5728"/>
        <c:axId val="546566120"/>
      </c:barChart>
      <c:catAx>
        <c:axId val="5465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6120"/>
        <c:crosses val="autoZero"/>
        <c:auto val="1"/>
        <c:lblAlgn val="ctr"/>
        <c:lblOffset val="100"/>
        <c:noMultiLvlLbl val="0"/>
      </c:catAx>
      <c:valAx>
        <c:axId val="54656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1130.8901000000001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7688"/>
        <c:axId val="546569256"/>
      </c:barChart>
      <c:catAx>
        <c:axId val="54656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9256"/>
        <c:crosses val="autoZero"/>
        <c:auto val="1"/>
        <c:lblAlgn val="ctr"/>
        <c:lblOffset val="100"/>
        <c:noMultiLvlLbl val="0"/>
      </c:catAx>
      <c:valAx>
        <c:axId val="54656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5330.8950000000004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200"/>
        <c:axId val="634441592"/>
      </c:barChart>
      <c:catAx>
        <c:axId val="5465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1592"/>
        <c:crosses val="autoZero"/>
        <c:auto val="1"/>
        <c:lblAlgn val="ctr"/>
        <c:lblOffset val="100"/>
        <c:noMultiLvlLbl val="0"/>
      </c:catAx>
      <c:valAx>
        <c:axId val="634441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123.09639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9240"/>
        <c:axId val="634436496"/>
      </c:barChart>
      <c:catAx>
        <c:axId val="63443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496"/>
        <c:crosses val="autoZero"/>
        <c:auto val="1"/>
        <c:lblAlgn val="ctr"/>
        <c:lblOffset val="100"/>
        <c:noMultiLvlLbl val="0"/>
      </c:catAx>
      <c:valAx>
        <c:axId val="63443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140.45883000000001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496"/>
        <c:axId val="536575592"/>
      </c:barChart>
      <c:catAx>
        <c:axId val="53657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592"/>
        <c:crosses val="autoZero"/>
        <c:auto val="1"/>
        <c:lblAlgn val="ctr"/>
        <c:lblOffset val="100"/>
        <c:noMultiLvlLbl val="0"/>
      </c:catAx>
      <c:valAx>
        <c:axId val="53657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10.732195000000001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69712"/>
        <c:axId val="536575200"/>
      </c:barChart>
      <c:catAx>
        <c:axId val="53656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200"/>
        <c:crosses val="autoZero"/>
        <c:auto val="1"/>
        <c:lblAlgn val="ctr"/>
        <c:lblOffset val="100"/>
        <c:noMultiLvlLbl val="0"/>
      </c:catAx>
      <c:valAx>
        <c:axId val="53657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6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929.40533000000005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6376"/>
        <c:axId val="536576768"/>
      </c:barChart>
      <c:catAx>
        <c:axId val="53657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6768"/>
        <c:crosses val="autoZero"/>
        <c:auto val="1"/>
        <c:lblAlgn val="ctr"/>
        <c:lblOffset val="100"/>
        <c:noMultiLvlLbl val="0"/>
      </c:catAx>
      <c:valAx>
        <c:axId val="536576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2.4652712E-2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888"/>
        <c:axId val="536575984"/>
      </c:barChart>
      <c:catAx>
        <c:axId val="53657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984"/>
        <c:crosses val="autoZero"/>
        <c:auto val="1"/>
        <c:lblAlgn val="ctr"/>
        <c:lblOffset val="100"/>
        <c:noMultiLvlLbl val="0"/>
      </c:catAx>
      <c:valAx>
        <c:axId val="53657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3.6254271999999998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1280"/>
        <c:axId val="536572456"/>
      </c:barChart>
      <c:catAx>
        <c:axId val="53657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2456"/>
        <c:crosses val="autoZero"/>
        <c:auto val="1"/>
        <c:lblAlgn val="ctr"/>
        <c:lblOffset val="100"/>
        <c:noMultiLvlLbl val="0"/>
      </c:catAx>
      <c:valAx>
        <c:axId val="53657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33.057250000000003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4928"/>
        <c:axId val="634440808"/>
      </c:barChart>
      <c:catAx>
        <c:axId val="6344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808"/>
        <c:crosses val="autoZero"/>
        <c:auto val="1"/>
        <c:lblAlgn val="ctr"/>
        <c:lblOffset val="100"/>
        <c:noMultiLvlLbl val="0"/>
      </c:catAx>
      <c:valAx>
        <c:axId val="634440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129.51149000000001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3240"/>
        <c:axId val="536573632"/>
      </c:barChart>
      <c:catAx>
        <c:axId val="5365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3632"/>
        <c:crosses val="autoZero"/>
        <c:auto val="1"/>
        <c:lblAlgn val="ctr"/>
        <c:lblOffset val="100"/>
        <c:noMultiLvlLbl val="0"/>
      </c:catAx>
      <c:valAx>
        <c:axId val="53657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66.097629999999995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4416"/>
        <c:axId val="536574808"/>
      </c:barChart>
      <c:catAx>
        <c:axId val="53657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4808"/>
        <c:crosses val="autoZero"/>
        <c:auto val="1"/>
        <c:lblAlgn val="ctr"/>
        <c:lblOffset val="100"/>
        <c:noMultiLvlLbl val="0"/>
      </c:catAx>
      <c:valAx>
        <c:axId val="53657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6.633</c:v>
                </c:pt>
                <c:pt idx="1">
                  <c:v>7.5540000000000003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7704"/>
        <c:axId val="538908880"/>
      </c:barChart>
      <c:catAx>
        <c:axId val="53890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880"/>
        <c:crosses val="autoZero"/>
        <c:auto val="1"/>
        <c:lblAlgn val="ctr"/>
        <c:lblOffset val="100"/>
        <c:noMultiLvlLbl val="0"/>
      </c:catAx>
      <c:valAx>
        <c:axId val="5389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6.7381444000000004</c:v>
                </c:pt>
                <c:pt idx="1">
                  <c:v>8.2949490000000008</c:v>
                </c:pt>
                <c:pt idx="2">
                  <c:v>9.1752479999999998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521.66949999999997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3000"/>
        <c:axId val="538909664"/>
      </c:barChart>
      <c:catAx>
        <c:axId val="53890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9664"/>
        <c:crosses val="autoZero"/>
        <c:auto val="1"/>
        <c:lblAlgn val="ctr"/>
        <c:lblOffset val="100"/>
        <c:noMultiLvlLbl val="0"/>
      </c:catAx>
      <c:valAx>
        <c:axId val="5389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20.545898000000001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7312"/>
        <c:axId val="538902608"/>
      </c:barChart>
      <c:catAx>
        <c:axId val="5389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2608"/>
        <c:crosses val="autoZero"/>
        <c:auto val="1"/>
        <c:lblAlgn val="ctr"/>
        <c:lblOffset val="100"/>
        <c:noMultiLvlLbl val="0"/>
      </c:catAx>
      <c:valAx>
        <c:axId val="53890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83.605999999999995</c:v>
                </c:pt>
                <c:pt idx="1">
                  <c:v>5.7480000000000002</c:v>
                </c:pt>
                <c:pt idx="2">
                  <c:v>10.647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6920"/>
        <c:axId val="538903392"/>
      </c:barChart>
      <c:catAx>
        <c:axId val="53890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3392"/>
        <c:crosses val="autoZero"/>
        <c:auto val="1"/>
        <c:lblAlgn val="ctr"/>
        <c:lblOffset val="100"/>
        <c:noMultiLvlLbl val="0"/>
      </c:catAx>
      <c:valAx>
        <c:axId val="53890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2231.6313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6528"/>
        <c:axId val="538908096"/>
      </c:barChart>
      <c:catAx>
        <c:axId val="5389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096"/>
        <c:crosses val="autoZero"/>
        <c:auto val="1"/>
        <c:lblAlgn val="ctr"/>
        <c:lblOffset val="100"/>
        <c:noMultiLvlLbl val="0"/>
      </c:catAx>
      <c:valAx>
        <c:axId val="538908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153.89664999999999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5352"/>
        <c:axId val="538905744"/>
      </c:barChart>
      <c:catAx>
        <c:axId val="53890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5744"/>
        <c:crosses val="autoZero"/>
        <c:auto val="1"/>
        <c:lblAlgn val="ctr"/>
        <c:lblOffset val="100"/>
        <c:noMultiLvlLbl val="0"/>
      </c:catAx>
      <c:valAx>
        <c:axId val="538905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488.98020000000002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3792"/>
        <c:axId val="541804184"/>
      </c:barChart>
      <c:catAx>
        <c:axId val="5418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184"/>
        <c:crosses val="autoZero"/>
        <c:auto val="1"/>
        <c:lblAlgn val="ctr"/>
        <c:lblOffset val="100"/>
        <c:noMultiLvlLbl val="0"/>
      </c:catAx>
      <c:valAx>
        <c:axId val="54180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4.8670277999999998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6888"/>
        <c:axId val="634435320"/>
      </c:barChart>
      <c:catAx>
        <c:axId val="63443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5320"/>
        <c:crosses val="autoZero"/>
        <c:auto val="1"/>
        <c:lblAlgn val="ctr"/>
        <c:lblOffset val="100"/>
        <c:noMultiLvlLbl val="0"/>
      </c:catAx>
      <c:valAx>
        <c:axId val="63443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6068.8090000000002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6144"/>
        <c:axId val="541804576"/>
      </c:barChart>
      <c:catAx>
        <c:axId val="5418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576"/>
        <c:crosses val="autoZero"/>
        <c:auto val="1"/>
        <c:lblAlgn val="ctr"/>
        <c:lblOffset val="100"/>
        <c:noMultiLvlLbl val="0"/>
      </c:catAx>
      <c:valAx>
        <c:axId val="54180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15.576298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5360"/>
        <c:axId val="541809280"/>
      </c:barChart>
      <c:catAx>
        <c:axId val="54180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9280"/>
        <c:crosses val="autoZero"/>
        <c:auto val="1"/>
        <c:lblAlgn val="ctr"/>
        <c:lblOffset val="100"/>
        <c:noMultiLvlLbl val="0"/>
      </c:catAx>
      <c:valAx>
        <c:axId val="54180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2.0956017999999998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8496"/>
        <c:axId val="541805752"/>
      </c:barChart>
      <c:catAx>
        <c:axId val="54180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5752"/>
        <c:crosses val="autoZero"/>
        <c:auto val="1"/>
        <c:lblAlgn val="ctr"/>
        <c:lblOffset val="100"/>
        <c:noMultiLvlLbl val="0"/>
      </c:catAx>
      <c:valAx>
        <c:axId val="54180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332.06299999999999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1200"/>
        <c:axId val="634436104"/>
      </c:barChart>
      <c:catAx>
        <c:axId val="63444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104"/>
        <c:crosses val="autoZero"/>
        <c:auto val="1"/>
        <c:lblAlgn val="ctr"/>
        <c:lblOffset val="100"/>
        <c:noMultiLvlLbl val="0"/>
      </c:catAx>
      <c:valAx>
        <c:axId val="63443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1.2261219999999999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7672"/>
        <c:axId val="634438064"/>
      </c:barChart>
      <c:catAx>
        <c:axId val="63443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8064"/>
        <c:crosses val="autoZero"/>
        <c:auto val="1"/>
        <c:lblAlgn val="ctr"/>
        <c:lblOffset val="100"/>
        <c:noMultiLvlLbl val="0"/>
      </c:catAx>
      <c:valAx>
        <c:axId val="63443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15.791319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0024"/>
        <c:axId val="634440416"/>
      </c:barChart>
      <c:catAx>
        <c:axId val="634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416"/>
        <c:crosses val="autoZero"/>
        <c:auto val="1"/>
        <c:lblAlgn val="ctr"/>
        <c:lblOffset val="100"/>
        <c:noMultiLvlLbl val="0"/>
      </c:catAx>
      <c:valAx>
        <c:axId val="63444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2.0956017999999998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4160"/>
        <c:axId val="546565336"/>
      </c:barChart>
      <c:catAx>
        <c:axId val="5465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5336"/>
        <c:crosses val="autoZero"/>
        <c:auto val="1"/>
        <c:lblAlgn val="ctr"/>
        <c:lblOffset val="100"/>
        <c:noMultiLvlLbl val="0"/>
      </c:catAx>
      <c:valAx>
        <c:axId val="54656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624.37743999999998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592"/>
        <c:axId val="546563768"/>
      </c:barChart>
      <c:catAx>
        <c:axId val="5465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768"/>
        <c:crosses val="autoZero"/>
        <c:auto val="1"/>
        <c:lblAlgn val="ctr"/>
        <c:lblOffset val="100"/>
        <c:noMultiLvlLbl val="0"/>
      </c:catAx>
      <c:valAx>
        <c:axId val="54656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5.2952212999999997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472"/>
        <c:axId val="546567296"/>
      </c:barChart>
      <c:catAx>
        <c:axId val="54656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7296"/>
        <c:crosses val="autoZero"/>
        <c:auto val="1"/>
        <c:lblAlgn val="ctr"/>
        <c:lblOffset val="100"/>
        <c:noMultiLvlLbl val="0"/>
      </c:catAx>
      <c:valAx>
        <c:axId val="54656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김인숙, ID : H1900731)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19일 16:17:10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2231.6313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56.526896999999998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33.057250000000003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83.605999999999995</v>
      </c>
      <c r="G8" s="59">
        <f>'DRIs DATA 입력'!G8</f>
        <v>5.7480000000000002</v>
      </c>
      <c r="H8" s="59">
        <f>'DRIs DATA 입력'!H8</f>
        <v>10.647</v>
      </c>
      <c r="I8" s="55"/>
      <c r="J8" s="59" t="s">
        <v>215</v>
      </c>
      <c r="K8" s="59">
        <f>'DRIs DATA 입력'!K8</f>
        <v>6.633</v>
      </c>
      <c r="L8" s="59">
        <f>'DRIs DATA 입력'!L8</f>
        <v>7.5540000000000003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521.66949999999997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20.545898000000001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4.8670277999999998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332.06299999999999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153.89664999999999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1.6999439999999999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1.2261219999999999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15.791319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2.0956017999999998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624.37743999999998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5.2952212999999997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2.8106208000000001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2.8468049999999998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488.98020000000002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1130.8901000000001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6068.8090000000002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5330.8950000000004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123.09639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140.45883000000001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15.576298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10.732195000000001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929.40533000000005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2.4652712E-2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3.6254271999999998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129.51149000000001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66.097629999999995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2" sqref="I52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320</v>
      </c>
      <c r="B1" s="55" t="s">
        <v>321</v>
      </c>
      <c r="G1" s="56" t="s">
        <v>322</v>
      </c>
      <c r="H1" s="55" t="s">
        <v>323</v>
      </c>
    </row>
    <row r="3" spans="1:27" x14ac:dyDescent="0.3">
      <c r="A3" s="65" t="s">
        <v>324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285</v>
      </c>
      <c r="B4" s="66"/>
      <c r="C4" s="66"/>
      <c r="E4" s="62" t="s">
        <v>277</v>
      </c>
      <c r="F4" s="63"/>
      <c r="G4" s="63"/>
      <c r="H4" s="64"/>
      <c r="J4" s="62" t="s">
        <v>325</v>
      </c>
      <c r="K4" s="63"/>
      <c r="L4" s="64"/>
      <c r="N4" s="66" t="s">
        <v>326</v>
      </c>
      <c r="O4" s="66"/>
      <c r="P4" s="66"/>
      <c r="Q4" s="66"/>
      <c r="R4" s="66"/>
      <c r="S4" s="66"/>
      <c r="U4" s="66" t="s">
        <v>287</v>
      </c>
      <c r="V4" s="66"/>
      <c r="W4" s="66"/>
      <c r="X4" s="66"/>
      <c r="Y4" s="66"/>
      <c r="Z4" s="66"/>
    </row>
    <row r="5" spans="1:27" x14ac:dyDescent="0.3">
      <c r="A5" s="60"/>
      <c r="B5" s="60" t="s">
        <v>327</v>
      </c>
      <c r="C5" s="60" t="s">
        <v>297</v>
      </c>
      <c r="E5" s="60"/>
      <c r="F5" s="60" t="s">
        <v>49</v>
      </c>
      <c r="G5" s="60" t="s">
        <v>307</v>
      </c>
      <c r="H5" s="60" t="s">
        <v>45</v>
      </c>
      <c r="J5" s="60"/>
      <c r="K5" s="60" t="s">
        <v>312</v>
      </c>
      <c r="L5" s="60" t="s">
        <v>283</v>
      </c>
      <c r="N5" s="60"/>
      <c r="O5" s="60" t="s">
        <v>313</v>
      </c>
      <c r="P5" s="60" t="s">
        <v>308</v>
      </c>
      <c r="Q5" s="60" t="s">
        <v>286</v>
      </c>
      <c r="R5" s="60" t="s">
        <v>328</v>
      </c>
      <c r="S5" s="60" t="s">
        <v>329</v>
      </c>
      <c r="U5" s="60"/>
      <c r="V5" s="60" t="s">
        <v>313</v>
      </c>
      <c r="W5" s="60" t="s">
        <v>308</v>
      </c>
      <c r="X5" s="60" t="s">
        <v>286</v>
      </c>
      <c r="Y5" s="60" t="s">
        <v>276</v>
      </c>
      <c r="Z5" s="60" t="s">
        <v>297</v>
      </c>
    </row>
    <row r="6" spans="1:27" x14ac:dyDescent="0.3">
      <c r="A6" s="60" t="s">
        <v>285</v>
      </c>
      <c r="B6" s="60">
        <v>1800</v>
      </c>
      <c r="C6" s="60">
        <v>2231.6313</v>
      </c>
      <c r="E6" s="60" t="s">
        <v>314</v>
      </c>
      <c r="F6" s="60">
        <v>55</v>
      </c>
      <c r="G6" s="60">
        <v>15</v>
      </c>
      <c r="H6" s="60">
        <v>7</v>
      </c>
      <c r="J6" s="60" t="s">
        <v>314</v>
      </c>
      <c r="K6" s="60">
        <v>0.1</v>
      </c>
      <c r="L6" s="60">
        <v>4</v>
      </c>
      <c r="N6" s="60" t="s">
        <v>309</v>
      </c>
      <c r="O6" s="60">
        <v>40</v>
      </c>
      <c r="P6" s="60">
        <v>50</v>
      </c>
      <c r="Q6" s="60">
        <v>0</v>
      </c>
      <c r="R6" s="60">
        <v>0</v>
      </c>
      <c r="S6" s="60">
        <v>56.526896999999998</v>
      </c>
      <c r="U6" s="60" t="s">
        <v>330</v>
      </c>
      <c r="V6" s="60">
        <v>0</v>
      </c>
      <c r="W6" s="60">
        <v>0</v>
      </c>
      <c r="X6" s="60">
        <v>20</v>
      </c>
      <c r="Y6" s="60">
        <v>0</v>
      </c>
      <c r="Z6" s="60">
        <v>33.057250000000003</v>
      </c>
    </row>
    <row r="7" spans="1:27" x14ac:dyDescent="0.3">
      <c r="E7" s="60" t="s">
        <v>298</v>
      </c>
      <c r="F7" s="60">
        <v>65</v>
      </c>
      <c r="G7" s="60">
        <v>30</v>
      </c>
      <c r="H7" s="60">
        <v>20</v>
      </c>
      <c r="J7" s="60" t="s">
        <v>298</v>
      </c>
      <c r="K7" s="60">
        <v>1</v>
      </c>
      <c r="L7" s="60">
        <v>10</v>
      </c>
    </row>
    <row r="8" spans="1:27" x14ac:dyDescent="0.3">
      <c r="E8" s="60" t="s">
        <v>331</v>
      </c>
      <c r="F8" s="60">
        <v>83.605999999999995</v>
      </c>
      <c r="G8" s="60">
        <v>5.7480000000000002</v>
      </c>
      <c r="H8" s="60">
        <v>10.647</v>
      </c>
      <c r="J8" s="60" t="s">
        <v>288</v>
      </c>
      <c r="K8" s="60">
        <v>6.633</v>
      </c>
      <c r="L8" s="60">
        <v>7.5540000000000003</v>
      </c>
    </row>
    <row r="13" spans="1:27" x14ac:dyDescent="0.3">
      <c r="A13" s="61" t="s">
        <v>299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332</v>
      </c>
      <c r="B14" s="66"/>
      <c r="C14" s="66"/>
      <c r="D14" s="66"/>
      <c r="E14" s="66"/>
      <c r="F14" s="66"/>
      <c r="H14" s="66" t="s">
        <v>289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0"/>
      <c r="B15" s="60" t="s">
        <v>313</v>
      </c>
      <c r="C15" s="60" t="s">
        <v>333</v>
      </c>
      <c r="D15" s="60" t="s">
        <v>286</v>
      </c>
      <c r="E15" s="60" t="s">
        <v>328</v>
      </c>
      <c r="F15" s="60" t="s">
        <v>329</v>
      </c>
      <c r="H15" s="60"/>
      <c r="I15" s="60" t="s">
        <v>334</v>
      </c>
      <c r="J15" s="60" t="s">
        <v>333</v>
      </c>
      <c r="K15" s="60" t="s">
        <v>335</v>
      </c>
      <c r="L15" s="60" t="s">
        <v>276</v>
      </c>
      <c r="M15" s="60" t="s">
        <v>297</v>
      </c>
      <c r="O15" s="60"/>
      <c r="P15" s="60" t="s">
        <v>313</v>
      </c>
      <c r="Q15" s="60" t="s">
        <v>333</v>
      </c>
      <c r="R15" s="60" t="s">
        <v>286</v>
      </c>
      <c r="S15" s="60" t="s">
        <v>276</v>
      </c>
      <c r="T15" s="60" t="s">
        <v>297</v>
      </c>
      <c r="V15" s="60"/>
      <c r="W15" s="60" t="s">
        <v>313</v>
      </c>
      <c r="X15" s="60" t="s">
        <v>308</v>
      </c>
      <c r="Y15" s="60" t="s">
        <v>286</v>
      </c>
      <c r="Z15" s="60" t="s">
        <v>276</v>
      </c>
      <c r="AA15" s="60" t="s">
        <v>329</v>
      </c>
    </row>
    <row r="16" spans="1:27" x14ac:dyDescent="0.3">
      <c r="A16" s="60" t="s">
        <v>301</v>
      </c>
      <c r="B16" s="60">
        <v>430</v>
      </c>
      <c r="C16" s="60">
        <v>600</v>
      </c>
      <c r="D16" s="60">
        <v>0</v>
      </c>
      <c r="E16" s="60">
        <v>3000</v>
      </c>
      <c r="F16" s="60">
        <v>521.66949999999997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20.545898000000001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4.8670277999999998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332.06299999999999</v>
      </c>
    </row>
    <row r="23" spans="1:62" x14ac:dyDescent="0.3">
      <c r="A23" s="61" t="s">
        <v>336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315</v>
      </c>
      <c r="B24" s="66"/>
      <c r="C24" s="66"/>
      <c r="D24" s="66"/>
      <c r="E24" s="66"/>
      <c r="F24" s="66"/>
      <c r="H24" s="66" t="s">
        <v>316</v>
      </c>
      <c r="I24" s="66"/>
      <c r="J24" s="66"/>
      <c r="K24" s="66"/>
      <c r="L24" s="66"/>
      <c r="M24" s="66"/>
      <c r="O24" s="66" t="s">
        <v>302</v>
      </c>
      <c r="P24" s="66"/>
      <c r="Q24" s="66"/>
      <c r="R24" s="66"/>
      <c r="S24" s="66"/>
      <c r="T24" s="66"/>
      <c r="V24" s="66" t="s">
        <v>317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303</v>
      </c>
      <c r="AK24" s="66"/>
      <c r="AL24" s="66"/>
      <c r="AM24" s="66"/>
      <c r="AN24" s="66"/>
      <c r="AO24" s="66"/>
      <c r="AQ24" s="66" t="s">
        <v>318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313</v>
      </c>
      <c r="C25" s="60" t="s">
        <v>308</v>
      </c>
      <c r="D25" s="60" t="s">
        <v>286</v>
      </c>
      <c r="E25" s="60" t="s">
        <v>276</v>
      </c>
      <c r="F25" s="60" t="s">
        <v>297</v>
      </c>
      <c r="H25" s="60"/>
      <c r="I25" s="60" t="s">
        <v>313</v>
      </c>
      <c r="J25" s="60" t="s">
        <v>308</v>
      </c>
      <c r="K25" s="60" t="s">
        <v>286</v>
      </c>
      <c r="L25" s="60" t="s">
        <v>276</v>
      </c>
      <c r="M25" s="60" t="s">
        <v>297</v>
      </c>
      <c r="O25" s="60"/>
      <c r="P25" s="60" t="s">
        <v>313</v>
      </c>
      <c r="Q25" s="60" t="s">
        <v>308</v>
      </c>
      <c r="R25" s="60" t="s">
        <v>286</v>
      </c>
      <c r="S25" s="60" t="s">
        <v>276</v>
      </c>
      <c r="T25" s="60" t="s">
        <v>297</v>
      </c>
      <c r="V25" s="60"/>
      <c r="W25" s="60" t="s">
        <v>313</v>
      </c>
      <c r="X25" s="60" t="s">
        <v>308</v>
      </c>
      <c r="Y25" s="60" t="s">
        <v>335</v>
      </c>
      <c r="Z25" s="60" t="s">
        <v>328</v>
      </c>
      <c r="AA25" s="60" t="s">
        <v>329</v>
      </c>
      <c r="AC25" s="60"/>
      <c r="AD25" s="60" t="s">
        <v>313</v>
      </c>
      <c r="AE25" s="60" t="s">
        <v>308</v>
      </c>
      <c r="AF25" s="60" t="s">
        <v>335</v>
      </c>
      <c r="AG25" s="60" t="s">
        <v>276</v>
      </c>
      <c r="AH25" s="60" t="s">
        <v>297</v>
      </c>
      <c r="AJ25" s="60"/>
      <c r="AK25" s="60" t="s">
        <v>313</v>
      </c>
      <c r="AL25" s="60" t="s">
        <v>333</v>
      </c>
      <c r="AM25" s="60" t="s">
        <v>286</v>
      </c>
      <c r="AN25" s="60" t="s">
        <v>276</v>
      </c>
      <c r="AO25" s="60" t="s">
        <v>297</v>
      </c>
      <c r="AQ25" s="60"/>
      <c r="AR25" s="60" t="s">
        <v>313</v>
      </c>
      <c r="AS25" s="60" t="s">
        <v>308</v>
      </c>
      <c r="AT25" s="60" t="s">
        <v>286</v>
      </c>
      <c r="AU25" s="60" t="s">
        <v>276</v>
      </c>
      <c r="AV25" s="60" t="s">
        <v>329</v>
      </c>
      <c r="AX25" s="60"/>
      <c r="AY25" s="60" t="s">
        <v>334</v>
      </c>
      <c r="AZ25" s="60" t="s">
        <v>308</v>
      </c>
      <c r="BA25" s="60" t="s">
        <v>286</v>
      </c>
      <c r="BB25" s="60" t="s">
        <v>276</v>
      </c>
      <c r="BC25" s="60" t="s">
        <v>297</v>
      </c>
      <c r="BE25" s="60"/>
      <c r="BF25" s="60" t="s">
        <v>313</v>
      </c>
      <c r="BG25" s="60" t="s">
        <v>308</v>
      </c>
      <c r="BH25" s="60" t="s">
        <v>286</v>
      </c>
      <c r="BI25" s="60" t="s">
        <v>276</v>
      </c>
      <c r="BJ25" s="60" t="s">
        <v>297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153.89664999999999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1.6999439999999999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1.2261219999999999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15.791319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2.0956017999999998</v>
      </c>
      <c r="AJ26" s="60" t="s">
        <v>292</v>
      </c>
      <c r="AK26" s="60">
        <v>320</v>
      </c>
      <c r="AL26" s="60">
        <v>400</v>
      </c>
      <c r="AM26" s="60">
        <v>0</v>
      </c>
      <c r="AN26" s="60">
        <v>1000</v>
      </c>
      <c r="AO26" s="60">
        <v>624.37743999999998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5.2952212999999997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2.8106208000000001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2.8468049999999998</v>
      </c>
    </row>
    <row r="33" spans="1:68" x14ac:dyDescent="0.3">
      <c r="A33" s="61" t="s">
        <v>337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338</v>
      </c>
      <c r="B34" s="66"/>
      <c r="C34" s="66"/>
      <c r="D34" s="66"/>
      <c r="E34" s="66"/>
      <c r="F34" s="66"/>
      <c r="H34" s="66" t="s">
        <v>284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293</v>
      </c>
      <c r="W34" s="66"/>
      <c r="X34" s="66"/>
      <c r="Y34" s="66"/>
      <c r="Z34" s="66"/>
      <c r="AA34" s="66"/>
      <c r="AC34" s="66" t="s">
        <v>310</v>
      </c>
      <c r="AD34" s="66"/>
      <c r="AE34" s="66"/>
      <c r="AF34" s="66"/>
      <c r="AG34" s="66"/>
      <c r="AH34" s="66"/>
      <c r="AJ34" s="66" t="s">
        <v>304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313</v>
      </c>
      <c r="C35" s="60" t="s">
        <v>308</v>
      </c>
      <c r="D35" s="60" t="s">
        <v>335</v>
      </c>
      <c r="E35" s="60" t="s">
        <v>276</v>
      </c>
      <c r="F35" s="60" t="s">
        <v>297</v>
      </c>
      <c r="H35" s="60"/>
      <c r="I35" s="60" t="s">
        <v>334</v>
      </c>
      <c r="J35" s="60" t="s">
        <v>308</v>
      </c>
      <c r="K35" s="60" t="s">
        <v>286</v>
      </c>
      <c r="L35" s="60" t="s">
        <v>328</v>
      </c>
      <c r="M35" s="60" t="s">
        <v>297</v>
      </c>
      <c r="O35" s="60"/>
      <c r="P35" s="60" t="s">
        <v>313</v>
      </c>
      <c r="Q35" s="60" t="s">
        <v>308</v>
      </c>
      <c r="R35" s="60" t="s">
        <v>286</v>
      </c>
      <c r="S35" s="60" t="s">
        <v>276</v>
      </c>
      <c r="T35" s="60" t="s">
        <v>297</v>
      </c>
      <c r="V35" s="60"/>
      <c r="W35" s="60" t="s">
        <v>334</v>
      </c>
      <c r="X35" s="60" t="s">
        <v>308</v>
      </c>
      <c r="Y35" s="60" t="s">
        <v>286</v>
      </c>
      <c r="Z35" s="60" t="s">
        <v>276</v>
      </c>
      <c r="AA35" s="60" t="s">
        <v>329</v>
      </c>
      <c r="AC35" s="60"/>
      <c r="AD35" s="60" t="s">
        <v>334</v>
      </c>
      <c r="AE35" s="60" t="s">
        <v>308</v>
      </c>
      <c r="AF35" s="60" t="s">
        <v>286</v>
      </c>
      <c r="AG35" s="60" t="s">
        <v>276</v>
      </c>
      <c r="AH35" s="60" t="s">
        <v>297</v>
      </c>
      <c r="AJ35" s="60"/>
      <c r="AK35" s="60" t="s">
        <v>313</v>
      </c>
      <c r="AL35" s="60" t="s">
        <v>308</v>
      </c>
      <c r="AM35" s="60" t="s">
        <v>286</v>
      </c>
      <c r="AN35" s="60" t="s">
        <v>276</v>
      </c>
      <c r="AO35" s="60" t="s">
        <v>329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488.98020000000002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1130.8901000000001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6068.8090000000002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5330.8950000000004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123.09639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140.45883000000001</v>
      </c>
    </row>
    <row r="43" spans="1:68" x14ac:dyDescent="0.3">
      <c r="A43" s="61" t="s">
        <v>294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295</v>
      </c>
      <c r="B44" s="66"/>
      <c r="C44" s="66"/>
      <c r="D44" s="66"/>
      <c r="E44" s="66"/>
      <c r="F44" s="66"/>
      <c r="H44" s="66" t="s">
        <v>279</v>
      </c>
      <c r="I44" s="66"/>
      <c r="J44" s="66"/>
      <c r="K44" s="66"/>
      <c r="L44" s="66"/>
      <c r="M44" s="66"/>
      <c r="O44" s="66" t="s">
        <v>280</v>
      </c>
      <c r="P44" s="66"/>
      <c r="Q44" s="66"/>
      <c r="R44" s="66"/>
      <c r="S44" s="66"/>
      <c r="T44" s="66"/>
      <c r="V44" s="66" t="s">
        <v>296</v>
      </c>
      <c r="W44" s="66"/>
      <c r="X44" s="66"/>
      <c r="Y44" s="66"/>
      <c r="Z44" s="66"/>
      <c r="AA44" s="66"/>
      <c r="AC44" s="66" t="s">
        <v>339</v>
      </c>
      <c r="AD44" s="66"/>
      <c r="AE44" s="66"/>
      <c r="AF44" s="66"/>
      <c r="AG44" s="66"/>
      <c r="AH44" s="66"/>
      <c r="AJ44" s="66" t="s">
        <v>311</v>
      </c>
      <c r="AK44" s="66"/>
      <c r="AL44" s="66"/>
      <c r="AM44" s="66"/>
      <c r="AN44" s="66"/>
      <c r="AO44" s="66"/>
      <c r="AQ44" s="66" t="s">
        <v>281</v>
      </c>
      <c r="AR44" s="66"/>
      <c r="AS44" s="66"/>
      <c r="AT44" s="66"/>
      <c r="AU44" s="66"/>
      <c r="AV44" s="66"/>
      <c r="AX44" s="66" t="s">
        <v>340</v>
      </c>
      <c r="AY44" s="66"/>
      <c r="AZ44" s="66"/>
      <c r="BA44" s="66"/>
      <c r="BB44" s="66"/>
      <c r="BC44" s="66"/>
      <c r="BE44" s="66" t="s">
        <v>341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334</v>
      </c>
      <c r="C45" s="60" t="s">
        <v>308</v>
      </c>
      <c r="D45" s="60" t="s">
        <v>286</v>
      </c>
      <c r="E45" s="60" t="s">
        <v>276</v>
      </c>
      <c r="F45" s="60" t="s">
        <v>297</v>
      </c>
      <c r="H45" s="60"/>
      <c r="I45" s="60" t="s">
        <v>313</v>
      </c>
      <c r="J45" s="60" t="s">
        <v>308</v>
      </c>
      <c r="K45" s="60" t="s">
        <v>286</v>
      </c>
      <c r="L45" s="60" t="s">
        <v>276</v>
      </c>
      <c r="M45" s="60" t="s">
        <v>297</v>
      </c>
      <c r="O45" s="60"/>
      <c r="P45" s="60" t="s">
        <v>313</v>
      </c>
      <c r="Q45" s="60" t="s">
        <v>308</v>
      </c>
      <c r="R45" s="60" t="s">
        <v>286</v>
      </c>
      <c r="S45" s="60" t="s">
        <v>328</v>
      </c>
      <c r="T45" s="60" t="s">
        <v>297</v>
      </c>
      <c r="V45" s="60"/>
      <c r="W45" s="60" t="s">
        <v>313</v>
      </c>
      <c r="X45" s="60" t="s">
        <v>308</v>
      </c>
      <c r="Y45" s="60" t="s">
        <v>286</v>
      </c>
      <c r="Z45" s="60" t="s">
        <v>276</v>
      </c>
      <c r="AA45" s="60" t="s">
        <v>297</v>
      </c>
      <c r="AC45" s="60"/>
      <c r="AD45" s="60" t="s">
        <v>313</v>
      </c>
      <c r="AE45" s="60" t="s">
        <v>308</v>
      </c>
      <c r="AF45" s="60" t="s">
        <v>286</v>
      </c>
      <c r="AG45" s="60" t="s">
        <v>276</v>
      </c>
      <c r="AH45" s="60" t="s">
        <v>297</v>
      </c>
      <c r="AJ45" s="60"/>
      <c r="AK45" s="60" t="s">
        <v>334</v>
      </c>
      <c r="AL45" s="60" t="s">
        <v>333</v>
      </c>
      <c r="AM45" s="60" t="s">
        <v>286</v>
      </c>
      <c r="AN45" s="60" t="s">
        <v>276</v>
      </c>
      <c r="AO45" s="60" t="s">
        <v>297</v>
      </c>
      <c r="AQ45" s="60"/>
      <c r="AR45" s="60" t="s">
        <v>334</v>
      </c>
      <c r="AS45" s="60" t="s">
        <v>308</v>
      </c>
      <c r="AT45" s="60" t="s">
        <v>286</v>
      </c>
      <c r="AU45" s="60" t="s">
        <v>276</v>
      </c>
      <c r="AV45" s="60" t="s">
        <v>297</v>
      </c>
      <c r="AX45" s="60"/>
      <c r="AY45" s="60" t="s">
        <v>313</v>
      </c>
      <c r="AZ45" s="60" t="s">
        <v>308</v>
      </c>
      <c r="BA45" s="60" t="s">
        <v>286</v>
      </c>
      <c r="BB45" s="60" t="s">
        <v>276</v>
      </c>
      <c r="BC45" s="60" t="s">
        <v>297</v>
      </c>
      <c r="BE45" s="60"/>
      <c r="BF45" s="60" t="s">
        <v>313</v>
      </c>
      <c r="BG45" s="60" t="s">
        <v>308</v>
      </c>
      <c r="BH45" s="60" t="s">
        <v>286</v>
      </c>
      <c r="BI45" s="60" t="s">
        <v>328</v>
      </c>
      <c r="BJ45" s="60" t="s">
        <v>329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15.576298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10.732195000000001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929.40533000000005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2.4652712E-2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3.6254271999999998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129.51149000000001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66.097629999999995</v>
      </c>
      <c r="AX46" s="60" t="s">
        <v>305</v>
      </c>
      <c r="AY46" s="60"/>
      <c r="AZ46" s="60"/>
      <c r="BA46" s="60"/>
      <c r="BB46" s="60"/>
      <c r="BC46" s="60"/>
      <c r="BE46" s="60" t="s">
        <v>306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342</v>
      </c>
      <c r="B2" s="55" t="s">
        <v>343</v>
      </c>
      <c r="C2" s="55" t="s">
        <v>344</v>
      </c>
      <c r="D2" s="55">
        <v>64</v>
      </c>
      <c r="E2" s="55">
        <v>2231.6313</v>
      </c>
      <c r="F2" s="55">
        <v>443.89460000000003</v>
      </c>
      <c r="G2" s="55">
        <v>30.517769999999999</v>
      </c>
      <c r="H2" s="55">
        <v>19.291944999999998</v>
      </c>
      <c r="I2" s="55">
        <v>11.225828</v>
      </c>
      <c r="J2" s="55">
        <v>56.526896999999998</v>
      </c>
      <c r="K2" s="55">
        <v>37.478301999999999</v>
      </c>
      <c r="L2" s="55">
        <v>19.048594999999999</v>
      </c>
      <c r="M2" s="55">
        <v>33.057250000000003</v>
      </c>
      <c r="N2" s="55">
        <v>3.8749316</v>
      </c>
      <c r="O2" s="55">
        <v>20.047678000000001</v>
      </c>
      <c r="P2" s="55">
        <v>1693.174</v>
      </c>
      <c r="Q2" s="55">
        <v>29.218052</v>
      </c>
      <c r="R2" s="55">
        <v>521.66949999999997</v>
      </c>
      <c r="S2" s="55">
        <v>54.585937999999999</v>
      </c>
      <c r="T2" s="55">
        <v>5605.0024000000003</v>
      </c>
      <c r="U2" s="55">
        <v>4.8670277999999998</v>
      </c>
      <c r="V2" s="55">
        <v>20.545898000000001</v>
      </c>
      <c r="W2" s="55">
        <v>332.06299999999999</v>
      </c>
      <c r="X2" s="55">
        <v>153.89664999999999</v>
      </c>
      <c r="Y2" s="55">
        <v>1.6999439999999999</v>
      </c>
      <c r="Z2" s="55">
        <v>1.2261219999999999</v>
      </c>
      <c r="AA2" s="55">
        <v>15.791319</v>
      </c>
      <c r="AB2" s="55">
        <v>2.0956017999999998</v>
      </c>
      <c r="AC2" s="55">
        <v>624.37743999999998</v>
      </c>
      <c r="AD2" s="55">
        <v>5.2952212999999997</v>
      </c>
      <c r="AE2" s="55">
        <v>2.8106208000000001</v>
      </c>
      <c r="AF2" s="55">
        <v>2.8468049999999998</v>
      </c>
      <c r="AG2" s="55">
        <v>488.98020000000002</v>
      </c>
      <c r="AH2" s="55">
        <v>339.33850000000001</v>
      </c>
      <c r="AI2" s="55">
        <v>149.64169999999999</v>
      </c>
      <c r="AJ2" s="55">
        <v>1130.8901000000001</v>
      </c>
      <c r="AK2" s="55">
        <v>6068.8090000000002</v>
      </c>
      <c r="AL2" s="55">
        <v>123.09639</v>
      </c>
      <c r="AM2" s="55">
        <v>5330.8950000000004</v>
      </c>
      <c r="AN2" s="55">
        <v>140.45883000000001</v>
      </c>
      <c r="AO2" s="55">
        <v>15.576298</v>
      </c>
      <c r="AP2" s="55">
        <v>13.329114000000001</v>
      </c>
      <c r="AQ2" s="55">
        <v>2.2471833000000001</v>
      </c>
      <c r="AR2" s="55">
        <v>10.732195000000001</v>
      </c>
      <c r="AS2" s="55">
        <v>929.40533000000005</v>
      </c>
      <c r="AT2" s="55">
        <v>2.4652712E-2</v>
      </c>
      <c r="AU2" s="55">
        <v>3.6254271999999998</v>
      </c>
      <c r="AV2" s="55">
        <v>129.51149000000001</v>
      </c>
      <c r="AW2" s="55">
        <v>66.097629999999995</v>
      </c>
      <c r="AX2" s="55">
        <v>0.26005948000000001</v>
      </c>
      <c r="AY2" s="55">
        <v>1.31273</v>
      </c>
      <c r="AZ2" s="55">
        <v>158.52871999999999</v>
      </c>
      <c r="BA2" s="55">
        <v>24.220441999999998</v>
      </c>
      <c r="BB2" s="55">
        <v>6.7381444000000004</v>
      </c>
      <c r="BC2" s="55">
        <v>8.2949490000000008</v>
      </c>
      <c r="BD2" s="55">
        <v>9.1752479999999998</v>
      </c>
      <c r="BE2" s="55">
        <v>0.49619162</v>
      </c>
      <c r="BF2" s="55">
        <v>1.9463870000000001</v>
      </c>
      <c r="BG2" s="55">
        <v>6.9387240000000003E-3</v>
      </c>
      <c r="BH2" s="55">
        <v>8.5750879999999998E-3</v>
      </c>
      <c r="BI2" s="55">
        <v>6.1149919999999997E-3</v>
      </c>
      <c r="BJ2" s="55">
        <v>2.7056535999999999E-2</v>
      </c>
      <c r="BK2" s="55">
        <v>5.3374800000000001E-4</v>
      </c>
      <c r="BL2" s="55">
        <v>0.27672989999999997</v>
      </c>
      <c r="BM2" s="55">
        <v>3.6095997999999998</v>
      </c>
      <c r="BN2" s="55">
        <v>1.1103201</v>
      </c>
      <c r="BO2" s="55">
        <v>54.890774</v>
      </c>
      <c r="BP2" s="55">
        <v>10.591566</v>
      </c>
      <c r="BQ2" s="55">
        <v>17.658777000000001</v>
      </c>
      <c r="BR2" s="55">
        <v>60.799990000000001</v>
      </c>
      <c r="BS2" s="55">
        <v>18.076843</v>
      </c>
      <c r="BT2" s="55">
        <v>13.854236</v>
      </c>
      <c r="BU2" s="55">
        <v>5.2245550000000002E-2</v>
      </c>
      <c r="BV2" s="55">
        <v>4.4581335E-2</v>
      </c>
      <c r="BW2" s="55">
        <v>0.89588400000000001</v>
      </c>
      <c r="BX2" s="55">
        <v>1.2069778</v>
      </c>
      <c r="BY2" s="55">
        <v>7.1611783999999998E-2</v>
      </c>
      <c r="BZ2" s="55">
        <v>3.4792904999999999E-4</v>
      </c>
      <c r="CA2" s="55">
        <v>0.45433095000000001</v>
      </c>
      <c r="CB2" s="55">
        <v>2.1491297999999999E-2</v>
      </c>
      <c r="CC2" s="55">
        <v>0.12634960000000001</v>
      </c>
      <c r="CD2" s="55">
        <v>1.1810448</v>
      </c>
      <c r="CE2" s="55">
        <v>5.9455584999999998E-2</v>
      </c>
      <c r="CF2" s="55">
        <v>0.27200373999999999</v>
      </c>
      <c r="CG2" s="55">
        <v>0</v>
      </c>
      <c r="CH2" s="55">
        <v>3.3364224999999997E-2</v>
      </c>
      <c r="CI2" s="55">
        <v>2.5329929999999999E-3</v>
      </c>
      <c r="CJ2" s="55">
        <v>2.4942410000000002</v>
      </c>
      <c r="CK2" s="55">
        <v>3.5618958000000001E-3</v>
      </c>
      <c r="CL2" s="55">
        <v>0.5538516</v>
      </c>
      <c r="CM2" s="55">
        <v>3.3776731</v>
      </c>
      <c r="CN2" s="55">
        <v>1724.7954999999999</v>
      </c>
      <c r="CO2" s="55">
        <v>2939.6318000000001</v>
      </c>
      <c r="CP2" s="55">
        <v>1412.4268999999999</v>
      </c>
      <c r="CQ2" s="55">
        <v>643.14369999999997</v>
      </c>
      <c r="CR2" s="55">
        <v>328.04183999999998</v>
      </c>
      <c r="CS2" s="55">
        <v>389.49169999999998</v>
      </c>
      <c r="CT2" s="55">
        <v>1644.5933</v>
      </c>
      <c r="CU2" s="55">
        <v>890.21423000000004</v>
      </c>
      <c r="CV2" s="55">
        <v>1229.8099</v>
      </c>
      <c r="CW2" s="55">
        <v>970.94920000000002</v>
      </c>
      <c r="CX2" s="55">
        <v>398.34949999999998</v>
      </c>
      <c r="CY2" s="55">
        <v>2408.7615000000001</v>
      </c>
      <c r="CZ2" s="55">
        <v>1050.1913</v>
      </c>
      <c r="DA2" s="55">
        <v>2400.8670000000002</v>
      </c>
      <c r="DB2" s="55">
        <v>2646.8256999999999</v>
      </c>
      <c r="DC2" s="55">
        <v>3633.8874999999998</v>
      </c>
      <c r="DD2" s="55">
        <v>4747.1885000000002</v>
      </c>
      <c r="DE2" s="55">
        <v>964.09550000000002</v>
      </c>
      <c r="DF2" s="55">
        <v>2894.9762999999998</v>
      </c>
      <c r="DG2" s="55">
        <v>1166.8970999999999</v>
      </c>
      <c r="DH2" s="55">
        <v>81.220619999999997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24.220441999999998</v>
      </c>
      <c r="B6">
        <f>BB2</f>
        <v>6.7381444000000004</v>
      </c>
      <c r="C6">
        <f>BC2</f>
        <v>8.2949490000000008</v>
      </c>
      <c r="D6">
        <f>BD2</f>
        <v>9.1752479999999998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1" sqref="F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20876</v>
      </c>
      <c r="C2" s="51">
        <f ca="1">YEAR(TODAY())-YEAR(B2)+IF(TODAY()&gt;=DATE(YEAR(TODAY()),MONTH(B2),DAY(B2)),0,-1)</f>
        <v>64</v>
      </c>
      <c r="E2" s="47">
        <v>161.1</v>
      </c>
      <c r="F2" s="48" t="s">
        <v>275</v>
      </c>
      <c r="G2" s="47">
        <v>68</v>
      </c>
      <c r="H2" s="46" t="s">
        <v>40</v>
      </c>
      <c r="I2" s="67">
        <f>ROUND(G3/E3^2,1)</f>
        <v>26.2</v>
      </c>
    </row>
    <row r="3" spans="1:9" x14ac:dyDescent="0.3">
      <c r="E3" s="46">
        <f>E2/100</f>
        <v>1.611</v>
      </c>
      <c r="F3" s="46" t="s">
        <v>39</v>
      </c>
      <c r="G3" s="46">
        <f>G2</f>
        <v>68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김인숙, ID : H1900731)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19일 16:17:10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44342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64</v>
      </c>
      <c r="G12" s="89"/>
      <c r="H12" s="89"/>
      <c r="I12" s="89"/>
      <c r="K12" s="118">
        <f>'개인정보 및 신체계측 입력'!E2</f>
        <v>161.1</v>
      </c>
      <c r="L12" s="119"/>
      <c r="M12" s="112">
        <f>'개인정보 및 신체계측 입력'!G2</f>
        <v>68</v>
      </c>
      <c r="N12" s="113"/>
      <c r="O12" s="108" t="s">
        <v>270</v>
      </c>
      <c r="P12" s="102"/>
      <c r="Q12" s="85">
        <f>'개인정보 및 신체계측 입력'!I2</f>
        <v>26.2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김인숙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83.605999999999995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5.7480000000000002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10.647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7.6</v>
      </c>
      <c r="L72" s="34" t="s">
        <v>52</v>
      </c>
      <c r="M72" s="34">
        <f>ROUND('DRIs DATA'!K8,1)</f>
        <v>6.6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69.56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171.22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153.9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139.71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61.12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404.59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155.76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2021-08-19T07:32:13Z</dcterms:modified>
</cp:coreProperties>
</file>