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<sst xmlns="http://schemas.openxmlformats.org/spreadsheetml/2006/main" count="692" uniqueCount="337">
  <si>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</si>
  <si>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</si>
  <si>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</si>
  <si>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</si>
  <si>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</si>
  <si>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</si>
  <si>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</si>
  <si>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</si>
  <si>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</si>
  <si>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</si>
  <si>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</si>
  <si>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</si>
  <si>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</si>
  <si>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</si>
  <si>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</si>
  <si>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</si>
  <si>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</si>
  <si>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</si>
  <si>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</si>
  <si>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</si>
  <si>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</si>
  <si>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</si>
  <si>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</si>
  <si>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</si>
  <si>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</si>
  <si>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</si>
  <si>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</si>
  <si>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</si>
  <si>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</si>
  <si>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</si>
  <si>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</si>
  <si>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</si>
  <si>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</si>
  <si>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</si>
  <si>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</si>
  <si>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</si>
  <si>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</si>
  <si>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</si>
  <si>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</si>
  <si>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</si>
  <si>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</si>
  <si>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</si>
  <si>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</si>
  <si>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</si>
  <si>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</si>
  <si>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</si>
  <si>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</si>
  <si>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</si>
  <si>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</si>
  <si>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</si>
  <si>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</si>
  <si>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</si>
  <si>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</si>
  <si>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</si>
  <si>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</si>
  <si>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</si>
  <si>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</si>
  <si>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</si>
  <si>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</si>
  <si>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</si>
  <si>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</si>
  <si>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</si>
  <si>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</si>
  <si>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</si>
  <si>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</si>
  <si>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</si>
  <si>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</si>
  <si>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</si>
  <si>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</si>
  <si>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</si>
  <si>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</si>
  <si>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</si>
  <si>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</si>
  <si>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</si>
  <si>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</si>
  <si>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</si>
  <si>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</si>
  <si>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</si>
  <si>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</si>
  <si>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</si>
  <si>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</si>
  <si>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</si>
  <si>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</si>
  <si>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</si>
  <si>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</si>
  <si>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</si>
  <si>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</si>
  <si>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</si>
  <si>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</si>
  <si>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</si>
  <si>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</si>
  <si>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</si>
  <si>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</si>
  <si>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</si>
  <si>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</si>
  <si>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</si>
  <si>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</si>
  <si>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</si>
  <si>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</si>
  <si>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</si>
  <si>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</si>
  <si>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</si>
  <si>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</si>
  <si>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</si>
  <si>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</si>
  <si>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</si>
  <si>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</si>
  <si>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</si>
  <si>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</si>
  <si>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</si>
  <si>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</si>
  <si>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</si>
  <si>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</si>
  <si>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</si>
  <si>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</si>
  <si>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</si>
  <si>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</si>
  <si>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</si>
  <si>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</si>
  <si>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</si>
  <si>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</si>
  <si>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</si>
  <si>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</si>
  <si>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</si>
  <si>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</si>
  <si>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</si>
  <si>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</si>
  <si>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</si>
  <si>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</si>
  <si>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</si>
  <si>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</si>
  <si>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</si>
  <si>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</si>
  <si>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</si>
  <si>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</si>
  <si>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</si>
  <si>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</si>
  <si>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</si>
  <si>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</si>
  <si>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</si>
  <si>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</si>
  <si>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</si>
  <si>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</si>
  <si>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</si>
  <si>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</si>
  <si>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</si>
  <si>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</si>
  <si>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</si>
  <si>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</si>
  <si>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</si>
  <si>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</si>
  <si>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</si>
  <si>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</si>
  <si>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</si>
  <si>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</si>
  <si>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</si>
  <si>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</si>
  <si>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</si>
  <si>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</si>
  <si>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</si>
  <si>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</si>
  <si>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</si>
  <si>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</si>
  <si>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</si>
  <si>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</si>
  <si>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</si>
  <si>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</si>
  <si>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</si>
  <si>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</si>
  <si>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</si>
  <si>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</si>
  <si>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</si>
  <si>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</si>
  <si>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</si>
  <si>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</si>
  <si>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</si>
  <si>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</si>
  <si>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</si>
  <si>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</si>
  <si>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</si>
  <si>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</si>
  <si>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</si>
  <si>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</si>
  <si>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</si>
  <si>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</si>
  <si>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</si>
  <si>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</si>
  <si>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</si>
  <si>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</si>
  <si>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</si>
  <si>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</si>
  <si>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</si>
  <si>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</si>
  <si>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</si>
  <si>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</si>
  <si>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</si>
  <si>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</si>
  <si>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</si>
  <si>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</si>
  <si>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</si>
  <si>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</si>
  <si>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</si>
  <si>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</si>
  <si>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</si>
  <si>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</si>
  <si>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</si>
  <si>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</si>
  <si>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</si>
  <si>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</si>
  <si>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</si>
  <si>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</si>
  <si>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</si>
  <si>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</si>
  <si>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</si>
  <si>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</si>
  <si>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</si>
  <si>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</si>
  <si>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</si>
  <si>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</si>
  <si>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</si>
  <si>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</si>
  <si>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</si>
  <si>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</si>
  <si>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</si>
  <si>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</si>
  <si>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</si>
  <si>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</si>
  <si>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</si>
  <si>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</si>
  <si>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</si>
  <si>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</si>
  <si>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</si>
  <si>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</si>
  <si>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</si>
  <si>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</si>
  <si>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</si>
  <si>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</si>
  <si>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</si>
  <si>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</si>
  <si>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</si>
  <si>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</si>
  <si>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</si>
  <si>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</si>
  <si>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</si>
  <si>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</si>
  <si>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</si>
  <si>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</si>
  <si>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</si>
  <si>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</si>
  <si>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</si>
  <si>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</si>
  <si>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</si>
  <si>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</si>
  <si>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</si>
  <si>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</si>
  <si>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</si>
  <si>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</si>
  <si>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</si>
  <si>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</si>
  <si>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</si>
  <si>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</si>
  <si>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</si>
  <si>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</si>
  <si>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</si>
  <si>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</si>
  <si>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</si>
  <si>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</si>
  <si>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</si>
  <si>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</si>
  <si>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</si>
  <si>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</si>
  <si>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</si>
  <si>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</si>
  <si>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</si>
  <si>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</si>
  <si>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</si>
  <si>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</si>
  <si>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열량영양소</t>
    <phoneticPr fontId="1" type="noConversion"/>
  </si>
  <si>
    <t>판토텐산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</si>
  <si>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</si>
  <si>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</si>
  <si>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</si>
  <si>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</si>
  <si>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구리(ug/일)</t>
    <phoneticPr fontId="1" type="noConversion"/>
  </si>
  <si>
    <t>수용성 비타민</t>
    <phoneticPr fontId="1" type="noConversion"/>
  </si>
  <si>
    <t>다량 무기질</t>
    <phoneticPr fontId="1" type="noConversion"/>
  </si>
  <si>
    <t>n-6불포화</t>
    <phoneticPr fontId="1" type="noConversion"/>
  </si>
  <si>
    <t>인</t>
    <phoneticPr fontId="1" type="noConversion"/>
  </si>
  <si>
    <t>몰리브덴</t>
    <phoneticPr fontId="1" type="noConversion"/>
  </si>
  <si>
    <t>에너지(kcal)</t>
    <phoneticPr fontId="1" type="noConversion"/>
  </si>
  <si>
    <t>불포화지방산</t>
    <phoneticPr fontId="1" type="noConversion"/>
  </si>
  <si>
    <t>충분섭취량</t>
    <phoneticPr fontId="1" type="noConversion"/>
  </si>
  <si>
    <t>정보</t>
    <phoneticPr fontId="1" type="noConversion"/>
  </si>
  <si>
    <t>식이섬유</t>
    <phoneticPr fontId="1" type="noConversion"/>
  </si>
  <si>
    <t>필요추정량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</si>
  <si>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</si>
  <si>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</si>
  <si>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</si>
  <si>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비타민B6</t>
    <phoneticPr fontId="1" type="noConversion"/>
  </si>
  <si>
    <t>엽산(μg DFE/일)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</si>
  <si>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</si>
  <si>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</si>
  <si>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</si>
  <si>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</si>
  <si>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M</t>
  </si>
  <si>
    <t>섭취량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</si>
  <si>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</si>
  <si>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</si>
  <si>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</si>
  <si>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</si>
  <si>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리보플라빈</t>
    <phoneticPr fontId="1" type="noConversion"/>
  </si>
  <si>
    <t>엽산</t>
    <phoneticPr fontId="1" type="noConversion"/>
  </si>
  <si>
    <t>마그네슘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</si>
  <si>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</si>
  <si>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</si>
  <si>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</si>
  <si>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지방</t>
    <phoneticPr fontId="1" type="noConversion"/>
  </si>
  <si>
    <t>권장섭취량</t>
    <phoneticPr fontId="1" type="noConversion"/>
  </si>
  <si>
    <t>단백질(g/일)</t>
    <phoneticPr fontId="1" type="noConversion"/>
  </si>
  <si>
    <t>비타민A</t>
    <phoneticPr fontId="1" type="noConversion"/>
  </si>
  <si>
    <t>염소</t>
    <phoneticPr fontId="1" type="noConversion"/>
  </si>
  <si>
    <t>요오드</t>
    <phoneticPr fontId="1" type="noConversion"/>
  </si>
  <si>
    <t>다량영양소</t>
    <phoneticPr fontId="1" type="noConversion"/>
  </si>
  <si>
    <t>n-3불포화</t>
    <phoneticPr fontId="1" type="noConversion"/>
  </si>
  <si>
    <t>평균필요량</t>
    <phoneticPr fontId="1" type="noConversion"/>
  </si>
  <si>
    <t>적정비율(최소)</t>
    <phoneticPr fontId="1" type="noConversion"/>
  </si>
  <si>
    <t>식이섬유(g/일)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</si>
  <si>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</si>
  <si>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</si>
  <si>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</si>
  <si>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</si>
  <si>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</si>
  <si>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크롬</t>
    <phoneticPr fontId="1" type="noConversion"/>
  </si>
  <si>
    <t>(설문지 : FFQ 95문항 설문지, 사용자 : 변창익, ID : H1900732)</t>
  </si>
  <si>
    <t>2021년 08월 19일 16:19:04</t>
  </si>
  <si>
    <t>H1900732</t>
  </si>
  <si>
    <t>변창익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</si>
</sst>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89.365089999999995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516200"/>
        <c:axId val="257515808"/>
      </c:barChart>
      <c:catAx>
        <c:axId val="25751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515808"/>
        <c:crosses val="autoZero"/>
        <c:auto val="1"/>
        <c:lblAlgn val="ctr"/>
        <c:lblOffset val="100"/>
        <c:noMultiLvlLbl val="0"/>
      </c:catAx>
      <c:valAx>
        <c:axId val="25751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516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4.3271202999999998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8864"/>
        <c:axId val="546563376"/>
      </c:barChart>
      <c:catAx>
        <c:axId val="54656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3376"/>
        <c:crosses val="autoZero"/>
        <c:auto val="1"/>
        <c:lblAlgn val="ctr"/>
        <c:lblOffset val="100"/>
        <c:noMultiLvlLbl val="0"/>
      </c:catAx>
      <c:valAx>
        <c:axId val="546563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3.8668222000000001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5728"/>
        <c:axId val="546566120"/>
      </c:barChart>
      <c:catAx>
        <c:axId val="54656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6120"/>
        <c:crosses val="autoZero"/>
        <c:auto val="1"/>
        <c:lblAlgn val="ctr"/>
        <c:lblOffset val="100"/>
        <c:noMultiLvlLbl val="0"/>
      </c:catAx>
      <c:valAx>
        <c:axId val="546566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1859.7385999999999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7688"/>
        <c:axId val="546569256"/>
      </c:barChart>
      <c:catAx>
        <c:axId val="54656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9256"/>
        <c:crosses val="autoZero"/>
        <c:auto val="1"/>
        <c:lblAlgn val="ctr"/>
        <c:lblOffset val="100"/>
        <c:noMultiLvlLbl val="0"/>
      </c:catAx>
      <c:valAx>
        <c:axId val="54656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7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3836.3993999999998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2200"/>
        <c:axId val="634441592"/>
      </c:barChart>
      <c:catAx>
        <c:axId val="54656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41592"/>
        <c:crosses val="autoZero"/>
        <c:auto val="1"/>
        <c:lblAlgn val="ctr"/>
        <c:lblOffset val="100"/>
        <c:noMultiLvlLbl val="0"/>
      </c:catAx>
      <c:valAx>
        <c:axId val="6344415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469.28737999999998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39240"/>
        <c:axId val="634436496"/>
      </c:barChart>
      <c:catAx>
        <c:axId val="63443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36496"/>
        <c:crosses val="autoZero"/>
        <c:auto val="1"/>
        <c:lblAlgn val="ctr"/>
        <c:lblOffset val="100"/>
        <c:noMultiLvlLbl val="0"/>
      </c:catAx>
      <c:valAx>
        <c:axId val="63443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3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159.22224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0496"/>
        <c:axId val="536575592"/>
      </c:barChart>
      <c:catAx>
        <c:axId val="53657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5592"/>
        <c:crosses val="autoZero"/>
        <c:auto val="1"/>
        <c:lblAlgn val="ctr"/>
        <c:lblOffset val="100"/>
        <c:noMultiLvlLbl val="0"/>
      </c:catAx>
      <c:valAx>
        <c:axId val="53657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13.279128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69712"/>
        <c:axId val="536575200"/>
      </c:barChart>
      <c:catAx>
        <c:axId val="53656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5200"/>
        <c:crosses val="autoZero"/>
        <c:auto val="1"/>
        <c:lblAlgn val="ctr"/>
        <c:lblOffset val="100"/>
        <c:noMultiLvlLbl val="0"/>
      </c:catAx>
      <c:valAx>
        <c:axId val="536575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6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1148.71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6376"/>
        <c:axId val="536576768"/>
      </c:barChart>
      <c:catAx>
        <c:axId val="53657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6768"/>
        <c:crosses val="autoZero"/>
        <c:auto val="1"/>
        <c:lblAlgn val="ctr"/>
        <c:lblOffset val="100"/>
        <c:noMultiLvlLbl val="0"/>
      </c:catAx>
      <c:valAx>
        <c:axId val="5365767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1.3078651E-2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0888"/>
        <c:axId val="536575984"/>
      </c:barChart>
      <c:catAx>
        <c:axId val="53657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5984"/>
        <c:crosses val="autoZero"/>
        <c:auto val="1"/>
        <c:lblAlgn val="ctr"/>
        <c:lblOffset val="100"/>
        <c:noMultiLvlLbl val="0"/>
      </c:catAx>
      <c:valAx>
        <c:axId val="53657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5.3222636999999997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1280"/>
        <c:axId val="536572456"/>
      </c:barChart>
      <c:catAx>
        <c:axId val="53657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2456"/>
        <c:crosses val="autoZero"/>
        <c:auto val="1"/>
        <c:lblAlgn val="ctr"/>
        <c:lblOffset val="100"/>
        <c:noMultiLvlLbl val="0"/>
      </c:catAx>
      <c:valAx>
        <c:axId val="536572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30.436351999999999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34928"/>
        <c:axId val="634440808"/>
      </c:barChart>
      <c:catAx>
        <c:axId val="63443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40808"/>
        <c:crosses val="autoZero"/>
        <c:auto val="1"/>
        <c:lblAlgn val="ctr"/>
        <c:lblOffset val="100"/>
        <c:noMultiLvlLbl val="0"/>
      </c:catAx>
      <c:valAx>
        <c:axId val="634440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3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123.42685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3240"/>
        <c:axId val="536573632"/>
      </c:barChart>
      <c:catAx>
        <c:axId val="53657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3632"/>
        <c:crosses val="autoZero"/>
        <c:auto val="1"/>
        <c:lblAlgn val="ctr"/>
        <c:lblOffset val="100"/>
        <c:noMultiLvlLbl val="0"/>
      </c:catAx>
      <c:valAx>
        <c:axId val="53657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113.62823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4416"/>
        <c:axId val="536574808"/>
      </c:barChart>
      <c:catAx>
        <c:axId val="53657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4808"/>
        <c:crosses val="autoZero"/>
        <c:auto val="1"/>
        <c:lblAlgn val="ctr"/>
        <c:lblOffset val="100"/>
        <c:noMultiLvlLbl val="0"/>
      </c:catAx>
      <c:valAx>
        <c:axId val="53657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4.5359999999999996</c:v>
                </c:pt>
                <c:pt idx="1">
                  <c:v>9.7539999999999996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8907704"/>
        <c:axId val="538908880"/>
      </c:barChart>
      <c:catAx>
        <c:axId val="53890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8880"/>
        <c:crosses val="autoZero"/>
        <c:auto val="1"/>
        <c:lblAlgn val="ctr"/>
        <c:lblOffset val="100"/>
        <c:noMultiLvlLbl val="0"/>
      </c:catAx>
      <c:valAx>
        <c:axId val="53890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16.008223000000001</c:v>
                </c:pt>
                <c:pt idx="1">
                  <c:v>12.291900999999999</c:v>
                </c:pt>
                <c:pt idx="2">
                  <c:v>17.341719999999999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744.73530000000005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03000"/>
        <c:axId val="538909664"/>
      </c:barChart>
      <c:catAx>
        <c:axId val="53890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9664"/>
        <c:crosses val="autoZero"/>
        <c:auto val="1"/>
        <c:lblAlgn val="ctr"/>
        <c:lblOffset val="100"/>
        <c:noMultiLvlLbl val="0"/>
      </c:catAx>
      <c:valAx>
        <c:axId val="538909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24.006288999999999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07312"/>
        <c:axId val="538902608"/>
      </c:barChart>
      <c:catAx>
        <c:axId val="53890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2608"/>
        <c:crosses val="autoZero"/>
        <c:auto val="1"/>
        <c:lblAlgn val="ctr"/>
        <c:lblOffset val="100"/>
        <c:noMultiLvlLbl val="0"/>
      </c:catAx>
      <c:valAx>
        <c:axId val="538902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72.989000000000004</c:v>
                </c:pt>
                <c:pt idx="1">
                  <c:v>10.103999999999999</c:v>
                </c:pt>
                <c:pt idx="2">
                  <c:v>16.907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8906920"/>
        <c:axId val="538903392"/>
      </c:barChart>
      <c:catAx>
        <c:axId val="53890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3392"/>
        <c:crosses val="autoZero"/>
        <c:auto val="1"/>
        <c:lblAlgn val="ctr"/>
        <c:lblOffset val="100"/>
        <c:noMultiLvlLbl val="0"/>
      </c:catAx>
      <c:valAx>
        <c:axId val="53890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2461.2192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06528"/>
        <c:axId val="538908096"/>
      </c:barChart>
      <c:catAx>
        <c:axId val="5389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8096"/>
        <c:crosses val="autoZero"/>
        <c:auto val="1"/>
        <c:lblAlgn val="ctr"/>
        <c:lblOffset val="100"/>
        <c:noMultiLvlLbl val="0"/>
      </c:catAx>
      <c:valAx>
        <c:axId val="538908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120.78476000000001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05352"/>
        <c:axId val="538905744"/>
      </c:barChart>
      <c:catAx>
        <c:axId val="53890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5744"/>
        <c:crosses val="autoZero"/>
        <c:auto val="1"/>
        <c:lblAlgn val="ctr"/>
        <c:lblOffset val="100"/>
        <c:noMultiLvlLbl val="0"/>
      </c:catAx>
      <c:valAx>
        <c:axId val="538905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1027.2760000000001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03792"/>
        <c:axId val="541804184"/>
      </c:barChart>
      <c:catAx>
        <c:axId val="54180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804184"/>
        <c:crosses val="autoZero"/>
        <c:auto val="1"/>
        <c:lblAlgn val="ctr"/>
        <c:lblOffset val="100"/>
        <c:noMultiLvlLbl val="0"/>
      </c:catAx>
      <c:valAx>
        <c:axId val="54180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0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5.917751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36888"/>
        <c:axId val="634435320"/>
      </c:barChart>
      <c:catAx>
        <c:axId val="63443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35320"/>
        <c:crosses val="autoZero"/>
        <c:auto val="1"/>
        <c:lblAlgn val="ctr"/>
        <c:lblOffset val="100"/>
        <c:noMultiLvlLbl val="0"/>
      </c:catAx>
      <c:valAx>
        <c:axId val="63443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3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4680.7094999999999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06144"/>
        <c:axId val="541804576"/>
      </c:barChart>
      <c:catAx>
        <c:axId val="54180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804576"/>
        <c:crosses val="autoZero"/>
        <c:auto val="1"/>
        <c:lblAlgn val="ctr"/>
        <c:lblOffset val="100"/>
        <c:noMultiLvlLbl val="0"/>
      </c:catAx>
      <c:valAx>
        <c:axId val="54180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0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17.521699999999999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05360"/>
        <c:axId val="541809280"/>
      </c:barChart>
      <c:catAx>
        <c:axId val="54180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809280"/>
        <c:crosses val="autoZero"/>
        <c:auto val="1"/>
        <c:lblAlgn val="ctr"/>
        <c:lblOffset val="100"/>
        <c:noMultiLvlLbl val="0"/>
      </c:catAx>
      <c:valAx>
        <c:axId val="541809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0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2.1668859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08496"/>
        <c:axId val="541805752"/>
      </c:barChart>
      <c:catAx>
        <c:axId val="54180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805752"/>
        <c:crosses val="autoZero"/>
        <c:auto val="1"/>
        <c:lblAlgn val="ctr"/>
        <c:lblOffset val="100"/>
        <c:noMultiLvlLbl val="0"/>
      </c:catAx>
      <c:valAx>
        <c:axId val="54180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0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191.20535000000001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41200"/>
        <c:axId val="634436104"/>
      </c:barChart>
      <c:catAx>
        <c:axId val="63444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36104"/>
        <c:crosses val="autoZero"/>
        <c:auto val="1"/>
        <c:lblAlgn val="ctr"/>
        <c:lblOffset val="100"/>
        <c:noMultiLvlLbl val="0"/>
      </c:catAx>
      <c:valAx>
        <c:axId val="634436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4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1.8894025999999999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37672"/>
        <c:axId val="634438064"/>
      </c:barChart>
      <c:catAx>
        <c:axId val="63443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38064"/>
        <c:crosses val="autoZero"/>
        <c:auto val="1"/>
        <c:lblAlgn val="ctr"/>
        <c:lblOffset val="100"/>
        <c:noMultiLvlLbl val="0"/>
      </c:catAx>
      <c:valAx>
        <c:axId val="634438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3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19.332273000000001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40024"/>
        <c:axId val="634440416"/>
      </c:barChart>
      <c:catAx>
        <c:axId val="63444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40416"/>
        <c:crosses val="autoZero"/>
        <c:auto val="1"/>
        <c:lblAlgn val="ctr"/>
        <c:lblOffset val="100"/>
        <c:noMultiLvlLbl val="0"/>
      </c:catAx>
      <c:valAx>
        <c:axId val="634440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4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2.1668859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4160"/>
        <c:axId val="546565336"/>
      </c:barChart>
      <c:catAx>
        <c:axId val="54656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5336"/>
        <c:crosses val="autoZero"/>
        <c:auto val="1"/>
        <c:lblAlgn val="ctr"/>
        <c:lblOffset val="100"/>
        <c:noMultiLvlLbl val="0"/>
      </c:catAx>
      <c:valAx>
        <c:axId val="546565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703.81460000000004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2592"/>
        <c:axId val="546563768"/>
      </c:barChart>
      <c:catAx>
        <c:axId val="54656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3768"/>
        <c:crosses val="autoZero"/>
        <c:auto val="1"/>
        <c:lblAlgn val="ctr"/>
        <c:lblOffset val="100"/>
        <c:noMultiLvlLbl val="0"/>
      </c:catAx>
      <c:valAx>
        <c:axId val="546563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16.327059999999999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8472"/>
        <c:axId val="546567296"/>
      </c:barChart>
      <c:catAx>
        <c:axId val="546568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7296"/>
        <c:crosses val="autoZero"/>
        <c:auto val="1"/>
        <c:lblAlgn val="ctr"/>
        <c:lblOffset val="100"/>
        <c:noMultiLvlLbl val="0"/>
      </c:catAx>
      <c:valAx>
        <c:axId val="54656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변창익, ID : H1900732)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19일 16:19:04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2000</v>
      </c>
      <c r="C6" s="59">
        <f>'DRIs DATA 입력'!C6</f>
        <v>2461.2192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89.365089999999995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30.436351999999999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72.989000000000004</v>
      </c>
      <c r="G8" s="59">
        <f>'DRIs DATA 입력'!G8</f>
        <v>10.103999999999999</v>
      </c>
      <c r="H8" s="59">
        <f>'DRIs DATA 입력'!H8</f>
        <v>16.907</v>
      </c>
      <c r="I8" s="55"/>
      <c r="J8" s="59" t="s">
        <v>215</v>
      </c>
      <c r="K8" s="59">
        <f>'DRIs DATA 입력'!K8</f>
        <v>4.5359999999999996</v>
      </c>
      <c r="L8" s="59">
        <f>'DRIs DATA 입력'!L8</f>
        <v>9.7539999999999996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744.73530000000005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24.006288999999999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5.917751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191.20535000000001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120.78476000000001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1.8598071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1.8894025999999999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19.332273000000001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2.1668859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703.81460000000004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16.327059999999999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4.3271202999999998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3.8668222000000001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1027.2760000000001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1859.7385999999999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4680.7094999999999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3836.3993999999998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469.28737999999998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159.22224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17.521699999999999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13.279128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1148.71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1.3078651E-2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5.3222636999999997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123.42685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113.62823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7" sqref="N5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292</v>
      </c>
      <c r="B1" s="55" t="s">
        <v>333</v>
      </c>
      <c r="G1" s="56" t="s">
        <v>315</v>
      </c>
      <c r="H1" s="55" t="s">
        <v>334</v>
      </c>
    </row>
    <row r="3" spans="1:27" x14ac:dyDescent="0.3">
      <c r="A3" s="65" t="s">
        <v>322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289</v>
      </c>
      <c r="B4" s="66"/>
      <c r="C4" s="66"/>
      <c r="E4" s="62" t="s">
        <v>277</v>
      </c>
      <c r="F4" s="63"/>
      <c r="G4" s="63"/>
      <c r="H4" s="64"/>
      <c r="J4" s="62" t="s">
        <v>290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293</v>
      </c>
      <c r="V4" s="66"/>
      <c r="W4" s="66"/>
      <c r="X4" s="66"/>
      <c r="Y4" s="66"/>
      <c r="Z4" s="66"/>
    </row>
    <row r="5" spans="1:27" x14ac:dyDescent="0.3">
      <c r="A5" s="60"/>
      <c r="B5" s="60" t="s">
        <v>294</v>
      </c>
      <c r="C5" s="60" t="s">
        <v>305</v>
      </c>
      <c r="E5" s="60"/>
      <c r="F5" s="60" t="s">
        <v>49</v>
      </c>
      <c r="G5" s="60" t="s">
        <v>316</v>
      </c>
      <c r="H5" s="60" t="s">
        <v>45</v>
      </c>
      <c r="J5" s="60"/>
      <c r="K5" s="60" t="s">
        <v>323</v>
      </c>
      <c r="L5" s="60" t="s">
        <v>286</v>
      </c>
      <c r="N5" s="60"/>
      <c r="O5" s="60" t="s">
        <v>324</v>
      </c>
      <c r="P5" s="60" t="s">
        <v>317</v>
      </c>
      <c r="Q5" s="60" t="s">
        <v>291</v>
      </c>
      <c r="R5" s="60" t="s">
        <v>276</v>
      </c>
      <c r="S5" s="60" t="s">
        <v>305</v>
      </c>
      <c r="U5" s="60"/>
      <c r="V5" s="60" t="s">
        <v>324</v>
      </c>
      <c r="W5" s="60" t="s">
        <v>317</v>
      </c>
      <c r="X5" s="60" t="s">
        <v>291</v>
      </c>
      <c r="Y5" s="60" t="s">
        <v>276</v>
      </c>
      <c r="Z5" s="60" t="s">
        <v>305</v>
      </c>
    </row>
    <row r="6" spans="1:27" x14ac:dyDescent="0.3">
      <c r="A6" s="60" t="s">
        <v>289</v>
      </c>
      <c r="B6" s="60">
        <v>2000</v>
      </c>
      <c r="C6" s="60">
        <v>2461.2192</v>
      </c>
      <c r="E6" s="60" t="s">
        <v>325</v>
      </c>
      <c r="F6" s="60">
        <v>55</v>
      </c>
      <c r="G6" s="60">
        <v>15</v>
      </c>
      <c r="H6" s="60">
        <v>7</v>
      </c>
      <c r="J6" s="60" t="s">
        <v>325</v>
      </c>
      <c r="K6" s="60">
        <v>0.1</v>
      </c>
      <c r="L6" s="60">
        <v>4</v>
      </c>
      <c r="N6" s="60" t="s">
        <v>318</v>
      </c>
      <c r="O6" s="60">
        <v>45</v>
      </c>
      <c r="P6" s="60">
        <v>55</v>
      </c>
      <c r="Q6" s="60">
        <v>0</v>
      </c>
      <c r="R6" s="60">
        <v>0</v>
      </c>
      <c r="S6" s="60">
        <v>89.365089999999995</v>
      </c>
      <c r="U6" s="60" t="s">
        <v>326</v>
      </c>
      <c r="V6" s="60">
        <v>0</v>
      </c>
      <c r="W6" s="60">
        <v>0</v>
      </c>
      <c r="X6" s="60">
        <v>25</v>
      </c>
      <c r="Y6" s="60">
        <v>0</v>
      </c>
      <c r="Z6" s="60">
        <v>30.436351999999999</v>
      </c>
    </row>
    <row r="7" spans="1:27" x14ac:dyDescent="0.3">
      <c r="E7" s="60" t="s">
        <v>306</v>
      </c>
      <c r="F7" s="60">
        <v>65</v>
      </c>
      <c r="G7" s="60">
        <v>30</v>
      </c>
      <c r="H7" s="60">
        <v>20</v>
      </c>
      <c r="J7" s="60" t="s">
        <v>306</v>
      </c>
      <c r="K7" s="60">
        <v>1</v>
      </c>
      <c r="L7" s="60">
        <v>10</v>
      </c>
    </row>
    <row r="8" spans="1:27" x14ac:dyDescent="0.3">
      <c r="E8" s="60" t="s">
        <v>295</v>
      </c>
      <c r="F8" s="60">
        <v>72.989000000000004</v>
      </c>
      <c r="G8" s="60">
        <v>10.103999999999999</v>
      </c>
      <c r="H8" s="60">
        <v>16.907</v>
      </c>
      <c r="J8" s="60" t="s">
        <v>295</v>
      </c>
      <c r="K8" s="60">
        <v>4.5359999999999996</v>
      </c>
      <c r="L8" s="60">
        <v>9.7539999999999996</v>
      </c>
    </row>
    <row r="13" spans="1:27" x14ac:dyDescent="0.3">
      <c r="A13" s="61" t="s">
        <v>307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319</v>
      </c>
      <c r="B14" s="66"/>
      <c r="C14" s="66"/>
      <c r="D14" s="66"/>
      <c r="E14" s="66"/>
      <c r="F14" s="66"/>
      <c r="H14" s="66" t="s">
        <v>296</v>
      </c>
      <c r="I14" s="66"/>
      <c r="J14" s="66"/>
      <c r="K14" s="66"/>
      <c r="L14" s="66"/>
      <c r="M14" s="66"/>
      <c r="O14" s="66" t="s">
        <v>297</v>
      </c>
      <c r="P14" s="66"/>
      <c r="Q14" s="66"/>
      <c r="R14" s="66"/>
      <c r="S14" s="66"/>
      <c r="T14" s="66"/>
      <c r="V14" s="66" t="s">
        <v>308</v>
      </c>
      <c r="W14" s="66"/>
      <c r="X14" s="66"/>
      <c r="Y14" s="66"/>
      <c r="Z14" s="66"/>
      <c r="AA14" s="66"/>
    </row>
    <row r="15" spans="1:27" x14ac:dyDescent="0.3">
      <c r="A15" s="60"/>
      <c r="B15" s="60" t="s">
        <v>324</v>
      </c>
      <c r="C15" s="60" t="s">
        <v>317</v>
      </c>
      <c r="D15" s="60" t="s">
        <v>291</v>
      </c>
      <c r="E15" s="60" t="s">
        <v>276</v>
      </c>
      <c r="F15" s="60" t="s">
        <v>305</v>
      </c>
      <c r="H15" s="60"/>
      <c r="I15" s="60" t="s">
        <v>324</v>
      </c>
      <c r="J15" s="60" t="s">
        <v>317</v>
      </c>
      <c r="K15" s="60" t="s">
        <v>291</v>
      </c>
      <c r="L15" s="60" t="s">
        <v>276</v>
      </c>
      <c r="M15" s="60" t="s">
        <v>305</v>
      </c>
      <c r="O15" s="60"/>
      <c r="P15" s="60" t="s">
        <v>324</v>
      </c>
      <c r="Q15" s="60" t="s">
        <v>317</v>
      </c>
      <c r="R15" s="60" t="s">
        <v>291</v>
      </c>
      <c r="S15" s="60" t="s">
        <v>276</v>
      </c>
      <c r="T15" s="60" t="s">
        <v>305</v>
      </c>
      <c r="V15" s="60"/>
      <c r="W15" s="60" t="s">
        <v>324</v>
      </c>
      <c r="X15" s="60" t="s">
        <v>317</v>
      </c>
      <c r="Y15" s="60" t="s">
        <v>291</v>
      </c>
      <c r="Z15" s="60" t="s">
        <v>276</v>
      </c>
      <c r="AA15" s="60" t="s">
        <v>305</v>
      </c>
    </row>
    <row r="16" spans="1:27" x14ac:dyDescent="0.3">
      <c r="A16" s="60" t="s">
        <v>309</v>
      </c>
      <c r="B16" s="60">
        <v>500</v>
      </c>
      <c r="C16" s="60">
        <v>700</v>
      </c>
      <c r="D16" s="60">
        <v>0</v>
      </c>
      <c r="E16" s="60">
        <v>3000</v>
      </c>
      <c r="F16" s="60">
        <v>744.73530000000005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24.006288999999999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5.917751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191.20535000000001</v>
      </c>
    </row>
    <row r="23" spans="1:62" x14ac:dyDescent="0.3">
      <c r="A23" s="61" t="s">
        <v>284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327</v>
      </c>
      <c r="B24" s="66"/>
      <c r="C24" s="66"/>
      <c r="D24" s="66"/>
      <c r="E24" s="66"/>
      <c r="F24" s="66"/>
      <c r="H24" s="66" t="s">
        <v>328</v>
      </c>
      <c r="I24" s="66"/>
      <c r="J24" s="66"/>
      <c r="K24" s="66"/>
      <c r="L24" s="66"/>
      <c r="M24" s="66"/>
      <c r="O24" s="66" t="s">
        <v>310</v>
      </c>
      <c r="P24" s="66"/>
      <c r="Q24" s="66"/>
      <c r="R24" s="66"/>
      <c r="S24" s="66"/>
      <c r="T24" s="66"/>
      <c r="V24" s="66" t="s">
        <v>329</v>
      </c>
      <c r="W24" s="66"/>
      <c r="X24" s="66"/>
      <c r="Y24" s="66"/>
      <c r="Z24" s="66"/>
      <c r="AA24" s="66"/>
      <c r="AC24" s="66" t="s">
        <v>298</v>
      </c>
      <c r="AD24" s="66"/>
      <c r="AE24" s="66"/>
      <c r="AF24" s="66"/>
      <c r="AG24" s="66"/>
      <c r="AH24" s="66"/>
      <c r="AJ24" s="66" t="s">
        <v>311</v>
      </c>
      <c r="AK24" s="66"/>
      <c r="AL24" s="66"/>
      <c r="AM24" s="66"/>
      <c r="AN24" s="66"/>
      <c r="AO24" s="66"/>
      <c r="AQ24" s="66" t="s">
        <v>330</v>
      </c>
      <c r="AR24" s="66"/>
      <c r="AS24" s="66"/>
      <c r="AT24" s="66"/>
      <c r="AU24" s="66"/>
      <c r="AV24" s="66"/>
      <c r="AX24" s="66" t="s">
        <v>278</v>
      </c>
      <c r="AY24" s="66"/>
      <c r="AZ24" s="66"/>
      <c r="BA24" s="66"/>
      <c r="BB24" s="66"/>
      <c r="BC24" s="66"/>
      <c r="BE24" s="66" t="s">
        <v>331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324</v>
      </c>
      <c r="C25" s="60" t="s">
        <v>317</v>
      </c>
      <c r="D25" s="60" t="s">
        <v>291</v>
      </c>
      <c r="E25" s="60" t="s">
        <v>276</v>
      </c>
      <c r="F25" s="60" t="s">
        <v>305</v>
      </c>
      <c r="H25" s="60"/>
      <c r="I25" s="60" t="s">
        <v>324</v>
      </c>
      <c r="J25" s="60" t="s">
        <v>317</v>
      </c>
      <c r="K25" s="60" t="s">
        <v>291</v>
      </c>
      <c r="L25" s="60" t="s">
        <v>276</v>
      </c>
      <c r="M25" s="60" t="s">
        <v>305</v>
      </c>
      <c r="O25" s="60"/>
      <c r="P25" s="60" t="s">
        <v>324</v>
      </c>
      <c r="Q25" s="60" t="s">
        <v>317</v>
      </c>
      <c r="R25" s="60" t="s">
        <v>291</v>
      </c>
      <c r="S25" s="60" t="s">
        <v>276</v>
      </c>
      <c r="T25" s="60" t="s">
        <v>305</v>
      </c>
      <c r="V25" s="60"/>
      <c r="W25" s="60" t="s">
        <v>324</v>
      </c>
      <c r="X25" s="60" t="s">
        <v>317</v>
      </c>
      <c r="Y25" s="60" t="s">
        <v>291</v>
      </c>
      <c r="Z25" s="60" t="s">
        <v>276</v>
      </c>
      <c r="AA25" s="60" t="s">
        <v>305</v>
      </c>
      <c r="AC25" s="60"/>
      <c r="AD25" s="60" t="s">
        <v>324</v>
      </c>
      <c r="AE25" s="60" t="s">
        <v>317</v>
      </c>
      <c r="AF25" s="60" t="s">
        <v>291</v>
      </c>
      <c r="AG25" s="60" t="s">
        <v>276</v>
      </c>
      <c r="AH25" s="60" t="s">
        <v>305</v>
      </c>
      <c r="AJ25" s="60"/>
      <c r="AK25" s="60" t="s">
        <v>324</v>
      </c>
      <c r="AL25" s="60" t="s">
        <v>317</v>
      </c>
      <c r="AM25" s="60" t="s">
        <v>291</v>
      </c>
      <c r="AN25" s="60" t="s">
        <v>276</v>
      </c>
      <c r="AO25" s="60" t="s">
        <v>305</v>
      </c>
      <c r="AQ25" s="60"/>
      <c r="AR25" s="60" t="s">
        <v>324</v>
      </c>
      <c r="AS25" s="60" t="s">
        <v>317</v>
      </c>
      <c r="AT25" s="60" t="s">
        <v>291</v>
      </c>
      <c r="AU25" s="60" t="s">
        <v>276</v>
      </c>
      <c r="AV25" s="60" t="s">
        <v>305</v>
      </c>
      <c r="AX25" s="60"/>
      <c r="AY25" s="60" t="s">
        <v>324</v>
      </c>
      <c r="AZ25" s="60" t="s">
        <v>317</v>
      </c>
      <c r="BA25" s="60" t="s">
        <v>291</v>
      </c>
      <c r="BB25" s="60" t="s">
        <v>276</v>
      </c>
      <c r="BC25" s="60" t="s">
        <v>305</v>
      </c>
      <c r="BE25" s="60"/>
      <c r="BF25" s="60" t="s">
        <v>324</v>
      </c>
      <c r="BG25" s="60" t="s">
        <v>317</v>
      </c>
      <c r="BH25" s="60" t="s">
        <v>291</v>
      </c>
      <c r="BI25" s="60" t="s">
        <v>276</v>
      </c>
      <c r="BJ25" s="60" t="s">
        <v>305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120.78476000000001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1.8598071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1.8894025999999999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19.332273000000001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2.1668859</v>
      </c>
      <c r="AJ26" s="60" t="s">
        <v>299</v>
      </c>
      <c r="AK26" s="60">
        <v>320</v>
      </c>
      <c r="AL26" s="60">
        <v>400</v>
      </c>
      <c r="AM26" s="60">
        <v>0</v>
      </c>
      <c r="AN26" s="60">
        <v>1000</v>
      </c>
      <c r="AO26" s="60">
        <v>703.81460000000004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16.327059999999999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4.3271202999999998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3.8668222000000001</v>
      </c>
    </row>
    <row r="33" spans="1:68" x14ac:dyDescent="0.3">
      <c r="A33" s="61" t="s">
        <v>285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287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300</v>
      </c>
      <c r="W34" s="66"/>
      <c r="X34" s="66"/>
      <c r="Y34" s="66"/>
      <c r="Z34" s="66"/>
      <c r="AA34" s="66"/>
      <c r="AC34" s="66" t="s">
        <v>320</v>
      </c>
      <c r="AD34" s="66"/>
      <c r="AE34" s="66"/>
      <c r="AF34" s="66"/>
      <c r="AG34" s="66"/>
      <c r="AH34" s="66"/>
      <c r="AJ34" s="66" t="s">
        <v>312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324</v>
      </c>
      <c r="C35" s="60" t="s">
        <v>317</v>
      </c>
      <c r="D35" s="60" t="s">
        <v>291</v>
      </c>
      <c r="E35" s="60" t="s">
        <v>276</v>
      </c>
      <c r="F35" s="60" t="s">
        <v>305</v>
      </c>
      <c r="H35" s="60"/>
      <c r="I35" s="60" t="s">
        <v>324</v>
      </c>
      <c r="J35" s="60" t="s">
        <v>317</v>
      </c>
      <c r="K35" s="60" t="s">
        <v>291</v>
      </c>
      <c r="L35" s="60" t="s">
        <v>276</v>
      </c>
      <c r="M35" s="60" t="s">
        <v>305</v>
      </c>
      <c r="O35" s="60"/>
      <c r="P35" s="60" t="s">
        <v>324</v>
      </c>
      <c r="Q35" s="60" t="s">
        <v>317</v>
      </c>
      <c r="R35" s="60" t="s">
        <v>291</v>
      </c>
      <c r="S35" s="60" t="s">
        <v>276</v>
      </c>
      <c r="T35" s="60" t="s">
        <v>305</v>
      </c>
      <c r="V35" s="60"/>
      <c r="W35" s="60" t="s">
        <v>324</v>
      </c>
      <c r="X35" s="60" t="s">
        <v>317</v>
      </c>
      <c r="Y35" s="60" t="s">
        <v>291</v>
      </c>
      <c r="Z35" s="60" t="s">
        <v>276</v>
      </c>
      <c r="AA35" s="60" t="s">
        <v>305</v>
      </c>
      <c r="AC35" s="60"/>
      <c r="AD35" s="60" t="s">
        <v>324</v>
      </c>
      <c r="AE35" s="60" t="s">
        <v>317</v>
      </c>
      <c r="AF35" s="60" t="s">
        <v>291</v>
      </c>
      <c r="AG35" s="60" t="s">
        <v>276</v>
      </c>
      <c r="AH35" s="60" t="s">
        <v>305</v>
      </c>
      <c r="AJ35" s="60"/>
      <c r="AK35" s="60" t="s">
        <v>324</v>
      </c>
      <c r="AL35" s="60" t="s">
        <v>317</v>
      </c>
      <c r="AM35" s="60" t="s">
        <v>291</v>
      </c>
      <c r="AN35" s="60" t="s">
        <v>276</v>
      </c>
      <c r="AO35" s="60" t="s">
        <v>305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1027.2760000000001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1859.7385999999999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4680.7094999999999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3836.3993999999998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469.28737999999998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159.22224</v>
      </c>
    </row>
    <row r="43" spans="1:68" x14ac:dyDescent="0.3">
      <c r="A43" s="61" t="s">
        <v>301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302</v>
      </c>
      <c r="B44" s="66"/>
      <c r="C44" s="66"/>
      <c r="D44" s="66"/>
      <c r="E44" s="66"/>
      <c r="F44" s="66"/>
      <c r="H44" s="66" t="s">
        <v>279</v>
      </c>
      <c r="I44" s="66"/>
      <c r="J44" s="66"/>
      <c r="K44" s="66"/>
      <c r="L44" s="66"/>
      <c r="M44" s="66"/>
      <c r="O44" s="66" t="s">
        <v>280</v>
      </c>
      <c r="P44" s="66"/>
      <c r="Q44" s="66"/>
      <c r="R44" s="66"/>
      <c r="S44" s="66"/>
      <c r="T44" s="66"/>
      <c r="V44" s="66" t="s">
        <v>303</v>
      </c>
      <c r="W44" s="66"/>
      <c r="X44" s="66"/>
      <c r="Y44" s="66"/>
      <c r="Z44" s="66"/>
      <c r="AA44" s="66"/>
      <c r="AC44" s="66" t="s">
        <v>281</v>
      </c>
      <c r="AD44" s="66"/>
      <c r="AE44" s="66"/>
      <c r="AF44" s="66"/>
      <c r="AG44" s="66"/>
      <c r="AH44" s="66"/>
      <c r="AJ44" s="66" t="s">
        <v>321</v>
      </c>
      <c r="AK44" s="66"/>
      <c r="AL44" s="66"/>
      <c r="AM44" s="66"/>
      <c r="AN44" s="66"/>
      <c r="AO44" s="66"/>
      <c r="AQ44" s="66" t="s">
        <v>282</v>
      </c>
      <c r="AR44" s="66"/>
      <c r="AS44" s="66"/>
      <c r="AT44" s="66"/>
      <c r="AU44" s="66"/>
      <c r="AV44" s="66"/>
      <c r="AX44" s="66" t="s">
        <v>288</v>
      </c>
      <c r="AY44" s="66"/>
      <c r="AZ44" s="66"/>
      <c r="BA44" s="66"/>
      <c r="BB44" s="66"/>
      <c r="BC44" s="66"/>
      <c r="BE44" s="66" t="s">
        <v>332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324</v>
      </c>
      <c r="C45" s="60" t="s">
        <v>317</v>
      </c>
      <c r="D45" s="60" t="s">
        <v>291</v>
      </c>
      <c r="E45" s="60" t="s">
        <v>276</v>
      </c>
      <c r="F45" s="60" t="s">
        <v>305</v>
      </c>
      <c r="H45" s="60"/>
      <c r="I45" s="60" t="s">
        <v>324</v>
      </c>
      <c r="J45" s="60" t="s">
        <v>317</v>
      </c>
      <c r="K45" s="60" t="s">
        <v>291</v>
      </c>
      <c r="L45" s="60" t="s">
        <v>276</v>
      </c>
      <c r="M45" s="60" t="s">
        <v>305</v>
      </c>
      <c r="O45" s="60"/>
      <c r="P45" s="60" t="s">
        <v>324</v>
      </c>
      <c r="Q45" s="60" t="s">
        <v>317</v>
      </c>
      <c r="R45" s="60" t="s">
        <v>291</v>
      </c>
      <c r="S45" s="60" t="s">
        <v>276</v>
      </c>
      <c r="T45" s="60" t="s">
        <v>305</v>
      </c>
      <c r="V45" s="60"/>
      <c r="W45" s="60" t="s">
        <v>324</v>
      </c>
      <c r="X45" s="60" t="s">
        <v>317</v>
      </c>
      <c r="Y45" s="60" t="s">
        <v>291</v>
      </c>
      <c r="Z45" s="60" t="s">
        <v>276</v>
      </c>
      <c r="AA45" s="60" t="s">
        <v>305</v>
      </c>
      <c r="AC45" s="60"/>
      <c r="AD45" s="60" t="s">
        <v>324</v>
      </c>
      <c r="AE45" s="60" t="s">
        <v>317</v>
      </c>
      <c r="AF45" s="60" t="s">
        <v>291</v>
      </c>
      <c r="AG45" s="60" t="s">
        <v>276</v>
      </c>
      <c r="AH45" s="60" t="s">
        <v>305</v>
      </c>
      <c r="AJ45" s="60"/>
      <c r="AK45" s="60" t="s">
        <v>324</v>
      </c>
      <c r="AL45" s="60" t="s">
        <v>317</v>
      </c>
      <c r="AM45" s="60" t="s">
        <v>291</v>
      </c>
      <c r="AN45" s="60" t="s">
        <v>276</v>
      </c>
      <c r="AO45" s="60" t="s">
        <v>305</v>
      </c>
      <c r="AQ45" s="60"/>
      <c r="AR45" s="60" t="s">
        <v>324</v>
      </c>
      <c r="AS45" s="60" t="s">
        <v>317</v>
      </c>
      <c r="AT45" s="60" t="s">
        <v>291</v>
      </c>
      <c r="AU45" s="60" t="s">
        <v>276</v>
      </c>
      <c r="AV45" s="60" t="s">
        <v>305</v>
      </c>
      <c r="AX45" s="60"/>
      <c r="AY45" s="60" t="s">
        <v>324</v>
      </c>
      <c r="AZ45" s="60" t="s">
        <v>317</v>
      </c>
      <c r="BA45" s="60" t="s">
        <v>291</v>
      </c>
      <c r="BB45" s="60" t="s">
        <v>276</v>
      </c>
      <c r="BC45" s="60" t="s">
        <v>305</v>
      </c>
      <c r="BE45" s="60"/>
      <c r="BF45" s="60" t="s">
        <v>324</v>
      </c>
      <c r="BG45" s="60" t="s">
        <v>317</v>
      </c>
      <c r="BH45" s="60" t="s">
        <v>291</v>
      </c>
      <c r="BI45" s="60" t="s">
        <v>276</v>
      </c>
      <c r="BJ45" s="60" t="s">
        <v>305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17.521699999999999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13.279128</v>
      </c>
      <c r="O46" s="60" t="s">
        <v>283</v>
      </c>
      <c r="P46" s="60">
        <v>600</v>
      </c>
      <c r="Q46" s="60">
        <v>800</v>
      </c>
      <c r="R46" s="60">
        <v>0</v>
      </c>
      <c r="S46" s="60">
        <v>10000</v>
      </c>
      <c r="T46" s="60">
        <v>1148.71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1.3078651E-2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5.3222636999999997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123.42685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113.62823</v>
      </c>
      <c r="AX46" s="60" t="s">
        <v>313</v>
      </c>
      <c r="AY46" s="60"/>
      <c r="AZ46" s="60"/>
      <c r="BA46" s="60"/>
      <c r="BB46" s="60"/>
      <c r="BC46" s="60"/>
      <c r="BE46" s="60" t="s">
        <v>314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2" sqref="F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304</v>
      </c>
      <c r="D2" s="55">
        <v>68</v>
      </c>
      <c r="E2" s="55">
        <v>2461.2192</v>
      </c>
      <c r="F2" s="55">
        <v>385.79070000000002</v>
      </c>
      <c r="G2" s="55">
        <v>53.407097</v>
      </c>
      <c r="H2" s="55">
        <v>31.288696000000002</v>
      </c>
      <c r="I2" s="55">
        <v>22.118400000000001</v>
      </c>
      <c r="J2" s="55">
        <v>89.365089999999995</v>
      </c>
      <c r="K2" s="55">
        <v>51.503030000000003</v>
      </c>
      <c r="L2" s="55">
        <v>37.862057</v>
      </c>
      <c r="M2" s="55">
        <v>30.436351999999999</v>
      </c>
      <c r="N2" s="55">
        <v>2.5804133</v>
      </c>
      <c r="O2" s="55">
        <v>12.656018</v>
      </c>
      <c r="P2" s="55">
        <v>1281.8358000000001</v>
      </c>
      <c r="Q2" s="55">
        <v>26.932606</v>
      </c>
      <c r="R2" s="55">
        <v>744.73530000000005</v>
      </c>
      <c r="S2" s="55">
        <v>190.05091999999999</v>
      </c>
      <c r="T2" s="55">
        <v>6656.2056000000002</v>
      </c>
      <c r="U2" s="55">
        <v>5.917751</v>
      </c>
      <c r="V2" s="55">
        <v>24.006288999999999</v>
      </c>
      <c r="W2" s="55">
        <v>191.20535000000001</v>
      </c>
      <c r="X2" s="55">
        <v>120.78476000000001</v>
      </c>
      <c r="Y2" s="55">
        <v>1.8598071</v>
      </c>
      <c r="Z2" s="55">
        <v>1.8894025999999999</v>
      </c>
      <c r="AA2" s="55">
        <v>19.332273000000001</v>
      </c>
      <c r="AB2" s="55">
        <v>2.1668859</v>
      </c>
      <c r="AC2" s="55">
        <v>703.81460000000004</v>
      </c>
      <c r="AD2" s="55">
        <v>16.327059999999999</v>
      </c>
      <c r="AE2" s="55">
        <v>4.3271202999999998</v>
      </c>
      <c r="AF2" s="55">
        <v>3.8668222000000001</v>
      </c>
      <c r="AG2" s="55">
        <v>1027.2760000000001</v>
      </c>
      <c r="AH2" s="55">
        <v>281.84177</v>
      </c>
      <c r="AI2" s="55">
        <v>745.43420000000003</v>
      </c>
      <c r="AJ2" s="55">
        <v>1859.7385999999999</v>
      </c>
      <c r="AK2" s="55">
        <v>4680.7094999999999</v>
      </c>
      <c r="AL2" s="55">
        <v>469.28737999999998</v>
      </c>
      <c r="AM2" s="55">
        <v>3836.3993999999998</v>
      </c>
      <c r="AN2" s="55">
        <v>159.22224</v>
      </c>
      <c r="AO2" s="55">
        <v>17.521699999999999</v>
      </c>
      <c r="AP2" s="55">
        <v>13.519299999999999</v>
      </c>
      <c r="AQ2" s="55">
        <v>4.0023985</v>
      </c>
      <c r="AR2" s="55">
        <v>13.279128</v>
      </c>
      <c r="AS2" s="55">
        <v>1148.71</v>
      </c>
      <c r="AT2" s="55">
        <v>1.3078651E-2</v>
      </c>
      <c r="AU2" s="55">
        <v>5.3222636999999997</v>
      </c>
      <c r="AV2" s="55">
        <v>123.42685</v>
      </c>
      <c r="AW2" s="55">
        <v>113.62823</v>
      </c>
      <c r="AX2" s="55">
        <v>8.6672574000000002E-2</v>
      </c>
      <c r="AY2" s="55">
        <v>0.84135890000000002</v>
      </c>
      <c r="AZ2" s="55">
        <v>368.1995</v>
      </c>
      <c r="BA2" s="55">
        <v>45.646743999999998</v>
      </c>
      <c r="BB2" s="55">
        <v>16.008223000000001</v>
      </c>
      <c r="BC2" s="55">
        <v>12.291900999999999</v>
      </c>
      <c r="BD2" s="55">
        <v>17.341719999999999</v>
      </c>
      <c r="BE2" s="55">
        <v>1.4515575000000001</v>
      </c>
      <c r="BF2" s="55">
        <v>8.1988210000000006</v>
      </c>
      <c r="BG2" s="55">
        <v>2.2203917E-2</v>
      </c>
      <c r="BH2" s="55">
        <v>0.10910428</v>
      </c>
      <c r="BI2" s="55">
        <v>8.0698919999999993E-2</v>
      </c>
      <c r="BJ2" s="55">
        <v>0.24999139000000001</v>
      </c>
      <c r="BK2" s="55">
        <v>1.7079936000000001E-3</v>
      </c>
      <c r="BL2" s="55">
        <v>0.47748610000000002</v>
      </c>
      <c r="BM2" s="55">
        <v>3.4834668999999998</v>
      </c>
      <c r="BN2" s="55">
        <v>0.7259179</v>
      </c>
      <c r="BO2" s="55">
        <v>48.421855999999998</v>
      </c>
      <c r="BP2" s="55">
        <v>7.6662169999999996</v>
      </c>
      <c r="BQ2" s="55">
        <v>16.371085999999998</v>
      </c>
      <c r="BR2" s="55">
        <v>60.842889999999997</v>
      </c>
      <c r="BS2" s="55">
        <v>25.236452</v>
      </c>
      <c r="BT2" s="55">
        <v>9.2882820000000006</v>
      </c>
      <c r="BU2" s="55">
        <v>5.1862524999999997E-4</v>
      </c>
      <c r="BV2" s="55">
        <v>3.4778616999999998E-2</v>
      </c>
      <c r="BW2" s="55">
        <v>0.63708790000000004</v>
      </c>
      <c r="BX2" s="55">
        <v>1.0170963</v>
      </c>
      <c r="BY2" s="55">
        <v>0.15180808000000001</v>
      </c>
      <c r="BZ2" s="55">
        <v>2.0655367999999999E-4</v>
      </c>
      <c r="CA2" s="55">
        <v>1.2141291000000001</v>
      </c>
      <c r="CB2" s="55">
        <v>8.7207469999999992E-3</v>
      </c>
      <c r="CC2" s="55">
        <v>7.1500844999999993E-2</v>
      </c>
      <c r="CD2" s="55">
        <v>1.3429276999999999</v>
      </c>
      <c r="CE2" s="55">
        <v>7.5732750000000001E-2</v>
      </c>
      <c r="CF2" s="55">
        <v>0.24347062</v>
      </c>
      <c r="CG2" s="55">
        <v>0</v>
      </c>
      <c r="CH2" s="55">
        <v>2.3609689999999999E-2</v>
      </c>
      <c r="CI2" s="55">
        <v>1.9428639999999999E-7</v>
      </c>
      <c r="CJ2" s="55">
        <v>3.0487175</v>
      </c>
      <c r="CK2" s="55">
        <v>1.7530713E-2</v>
      </c>
      <c r="CL2" s="55">
        <v>0.48064216999999998</v>
      </c>
      <c r="CM2" s="55">
        <v>2.8323630999999998</v>
      </c>
      <c r="CN2" s="55">
        <v>3480.5164</v>
      </c>
      <c r="CO2" s="55">
        <v>6292.9565000000002</v>
      </c>
      <c r="CP2" s="55">
        <v>3643.7134000000001</v>
      </c>
      <c r="CQ2" s="55">
        <v>1335.4739</v>
      </c>
      <c r="CR2" s="55">
        <v>624.89530000000002</v>
      </c>
      <c r="CS2" s="55">
        <v>744.50573999999995</v>
      </c>
      <c r="CT2" s="55">
        <v>3472.6035000000002</v>
      </c>
      <c r="CU2" s="55">
        <v>2364.7280000000001</v>
      </c>
      <c r="CV2" s="55">
        <v>2461.3218000000002</v>
      </c>
      <c r="CW2" s="55">
        <v>2457.4531000000002</v>
      </c>
      <c r="CX2" s="55">
        <v>759.61609999999996</v>
      </c>
      <c r="CY2" s="55">
        <v>4361.1559999999999</v>
      </c>
      <c r="CZ2" s="55">
        <v>2108.0075999999999</v>
      </c>
      <c r="DA2" s="55">
        <v>5100.3869999999997</v>
      </c>
      <c r="DB2" s="55">
        <v>4588.4546</v>
      </c>
      <c r="DC2" s="55">
        <v>7348.8689999999997</v>
      </c>
      <c r="DD2" s="55">
        <v>12222.95</v>
      </c>
      <c r="DE2" s="55">
        <v>2214.6619000000001</v>
      </c>
      <c r="DF2" s="55">
        <v>5562.652</v>
      </c>
      <c r="DG2" s="55">
        <v>2829.5392999999999</v>
      </c>
      <c r="DH2" s="55">
        <v>224.63659999999999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45.646743999999998</v>
      </c>
      <c r="B6">
        <f>BB2</f>
        <v>16.008223000000001</v>
      </c>
      <c r="C6">
        <f>BC2</f>
        <v>12.291900999999999</v>
      </c>
      <c r="D6">
        <f>BD2</f>
        <v>17.341719999999999</v>
      </c>
    </row>
    <row r="7" spans="1:113" x14ac:dyDescent="0.3">
      <c r="B7">
        <f>ROUND(B6/MAX($B$6,$C$6,$D$6),1)</f>
        <v>0.9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19414</v>
      </c>
      <c r="C2" s="51">
        <f ca="1">YEAR(TODAY())-YEAR(B2)+IF(TODAY()&gt;=DATE(YEAR(TODAY()),MONTH(B2),DAY(B2)),0,-1)</f>
        <v>68</v>
      </c>
      <c r="E2" s="47">
        <v>172</v>
      </c>
      <c r="F2" s="48" t="s">
        <v>275</v>
      </c>
      <c r="G2" s="47">
        <v>74.2</v>
      </c>
      <c r="H2" s="46" t="s">
        <v>40</v>
      </c>
      <c r="I2" s="67">
        <f>ROUND(G3/E3^2,1)</f>
        <v>25.1</v>
      </c>
    </row>
    <row r="3" spans="1:9" x14ac:dyDescent="0.3">
      <c r="E3" s="46">
        <f>E2/100</f>
        <v>1.72</v>
      </c>
      <c r="F3" s="46" t="s">
        <v>39</v>
      </c>
      <c r="G3" s="46">
        <f>G2</f>
        <v>74.2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변창익, ID : H1900732)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19일 16:19:04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44342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68</v>
      </c>
      <c r="G12" s="89"/>
      <c r="H12" s="89"/>
      <c r="I12" s="89"/>
      <c r="K12" s="118">
        <f>'개인정보 및 신체계측 입력'!E2</f>
        <v>172</v>
      </c>
      <c r="L12" s="119"/>
      <c r="M12" s="112">
        <f>'개인정보 및 신체계측 입력'!G2</f>
        <v>74.2</v>
      </c>
      <c r="N12" s="113"/>
      <c r="O12" s="108" t="s">
        <v>270</v>
      </c>
      <c r="P12" s="102"/>
      <c r="Q12" s="85">
        <f>'개인정보 및 신체계측 입력'!I2</f>
        <v>25.1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변창익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72.989000000000004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10.103999999999999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16.907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0.7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9.8000000000000007</v>
      </c>
      <c r="L72" s="34" t="s">
        <v>52</v>
      </c>
      <c r="M72" s="34">
        <f>ROUND('DRIs DATA'!K8,1)</f>
        <v>4.5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99.3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200.05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120.78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144.46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128.41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312.05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175.22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2000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2021-08-19T07:33:18Z</dcterms:modified>
</cp:coreProperties>
</file>