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<sst xmlns="http://schemas.openxmlformats.org/spreadsheetml/2006/main" count="692" uniqueCount="339">
  <si>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</si>
  <si>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</si>
  <si>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</si>
  <si>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</si>
  <si>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</si>
  <si>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</si>
  <si>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</si>
  <si>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</si>
  <si>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</si>
  <si>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</si>
  <si>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</si>
  <si>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</si>
  <si>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</si>
  <si>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</si>
  <si>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</si>
  <si>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</si>
  <si>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</si>
  <si>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</si>
  <si>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</si>
  <si>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</si>
  <si>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</si>
  <si>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</si>
  <si>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</si>
  <si>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</si>
  <si>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</si>
  <si>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</si>
  <si>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</si>
  <si>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</si>
  <si>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</si>
  <si>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</si>
  <si>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</si>
  <si>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</si>
  <si>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</si>
  <si>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</si>
  <si>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</si>
  <si>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</si>
  <si>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</si>
  <si>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</si>
  <si>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</si>
  <si>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</si>
  <si>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</si>
  <si>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</si>
  <si>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</si>
  <si>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</si>
  <si>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</si>
  <si>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</si>
  <si>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</si>
  <si>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</si>
  <si>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</si>
  <si>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</si>
  <si>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</si>
  <si>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</si>
  <si>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</si>
  <si>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</si>
  <si>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</si>
  <si>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</si>
  <si>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</si>
  <si>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</si>
  <si>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</si>
  <si>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</si>
  <si>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</si>
  <si>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</si>
  <si>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</si>
  <si>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</si>
  <si>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</si>
  <si>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</si>
  <si>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</si>
  <si>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</si>
  <si>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</si>
  <si>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</si>
  <si>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</si>
  <si>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</si>
  <si>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</si>
  <si>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</si>
  <si>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</si>
  <si>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</si>
  <si>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</si>
  <si>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</si>
  <si>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</si>
  <si>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</si>
  <si>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</si>
  <si>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</si>
  <si>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</si>
  <si>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</si>
  <si>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</si>
  <si>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</si>
  <si>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</si>
  <si>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</si>
  <si>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</si>
  <si>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</si>
  <si>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</si>
  <si>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</si>
  <si>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</si>
  <si>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</si>
  <si>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</si>
  <si>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</si>
  <si>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</si>
  <si>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</si>
  <si>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</si>
  <si>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</si>
  <si>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</si>
  <si>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</si>
  <si>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</si>
  <si>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</si>
  <si>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</si>
  <si>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</si>
  <si>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</si>
  <si>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</si>
  <si>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</si>
  <si>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</si>
  <si>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</si>
  <si>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</si>
  <si>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</si>
  <si>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</si>
  <si>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</si>
  <si>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</si>
  <si>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</si>
  <si>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</si>
  <si>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</si>
  <si>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</si>
  <si>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</si>
  <si>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</si>
  <si>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</si>
  <si>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</si>
  <si>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</si>
  <si>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</si>
  <si>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</si>
  <si>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</si>
  <si>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</si>
  <si>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</si>
  <si>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</si>
  <si>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</si>
  <si>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</si>
  <si>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</si>
  <si>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</si>
  <si>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</si>
  <si>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</si>
  <si>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</si>
  <si>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</si>
  <si>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</si>
  <si>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</si>
  <si>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</si>
  <si>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</si>
  <si>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</si>
  <si>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</si>
  <si>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</si>
  <si>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</si>
  <si>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</si>
  <si>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</si>
  <si>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</si>
  <si>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</si>
  <si>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</si>
  <si>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</si>
  <si>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</si>
  <si>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</si>
  <si>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</si>
  <si>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</si>
  <si>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</si>
  <si>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</si>
  <si>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</si>
  <si>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</si>
  <si>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</si>
  <si>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</si>
  <si>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</si>
  <si>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</si>
  <si>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</si>
  <si>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</si>
  <si>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</si>
  <si>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</si>
  <si>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</si>
  <si>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</si>
  <si>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</si>
  <si>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</si>
  <si>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</si>
  <si>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</si>
  <si>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</si>
  <si>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</si>
  <si>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</si>
  <si>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</si>
  <si>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</si>
  <si>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</si>
  <si>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</si>
  <si>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</si>
  <si>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</si>
  <si>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</si>
  <si>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</si>
  <si>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</si>
  <si>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</si>
  <si>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</si>
  <si>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</si>
  <si>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</si>
  <si>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</si>
  <si>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</si>
  <si>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</si>
  <si>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</si>
  <si>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</si>
  <si>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</si>
  <si>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</si>
  <si>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</si>
  <si>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</si>
  <si>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</si>
  <si>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</si>
  <si>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</si>
  <si>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</si>
  <si>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</si>
  <si>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</si>
  <si>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</si>
  <si>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</si>
  <si>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</si>
  <si>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</si>
  <si>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</si>
  <si>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</si>
  <si>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</si>
  <si>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</si>
  <si>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</si>
  <si>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</si>
  <si>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</si>
  <si>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</si>
  <si>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</si>
  <si>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</si>
  <si>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</si>
  <si>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</si>
  <si>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</si>
  <si>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</si>
  <si>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</si>
  <si>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</si>
  <si>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</si>
  <si>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</si>
  <si>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</si>
  <si>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</si>
  <si>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</si>
  <si>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</si>
  <si>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</si>
  <si>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</si>
  <si>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</si>
  <si>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</si>
  <si>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</si>
  <si>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</si>
  <si>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</si>
  <si>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</si>
  <si>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</si>
  <si>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</si>
  <si>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</si>
  <si>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</si>
  <si>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</si>
  <si>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</si>
  <si>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</si>
  <si>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</si>
  <si>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</si>
  <si>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</si>
  <si>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</si>
  <si>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</si>
  <si>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</si>
  <si>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</si>
  <si>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</si>
  <si>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</si>
  <si>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</si>
  <si>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</si>
  <si>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</si>
  <si>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</si>
  <si>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</si>
  <si>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</si>
  <si>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</si>
  <si>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</si>
  <si>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</si>
  <si>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</si>
  <si>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</si>
  <si>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</si>
  <si>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</si>
  <si>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</si>
  <si>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</si>
  <si>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</si>
  <si>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</si>
  <si>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</si>
  <si>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</si>
  <si>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</si>
  <si>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상한섭취량</t>
    <phoneticPr fontId="1" type="noConversion"/>
  </si>
  <si>
    <t>열량영양소</t>
    <phoneticPr fontId="1" type="noConversion"/>
  </si>
  <si>
    <t>판토텐산</t>
    <phoneticPr fontId="1" type="noConversion"/>
  </si>
  <si>
    <t>망간</t>
    <phoneticPr fontId="1" type="noConversion"/>
  </si>
  <si>
    <t>셀레늄</t>
    <phoneticPr fontId="1" type="noConversion"/>
  </si>
  <si>
    <t>수용성 비타민</t>
    <phoneticPr fontId="1" type="noConversion"/>
  </si>
  <si>
    <t>다량 무기질</t>
    <phoneticPr fontId="1" type="noConversion"/>
  </si>
  <si>
    <t>몰리브덴</t>
    <phoneticPr fontId="1" type="noConversion"/>
  </si>
  <si>
    <t>에너지(kcal)</t>
    <phoneticPr fontId="1" type="noConversion"/>
  </si>
  <si>
    <t>충분섭취량</t>
    <phoneticPr fontId="1" type="noConversion"/>
  </si>
  <si>
    <t>필요추정량</t>
    <phoneticPr fontId="1" type="noConversion"/>
  </si>
  <si>
    <t>섭취비율</t>
    <phoneticPr fontId="1" type="noConversion"/>
  </si>
  <si>
    <t>비타민E</t>
    <phoneticPr fontId="1" type="noConversion"/>
  </si>
  <si>
    <t>비타민D</t>
    <phoneticPr fontId="1" type="noConversion"/>
  </si>
  <si>
    <t>엽산(μg DFE/일)</t>
    <phoneticPr fontId="1" type="noConversion"/>
  </si>
  <si>
    <t>칼륨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</si>
  <si>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</si>
  <si>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</si>
  <si>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</si>
  <si>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M</t>
  </si>
  <si>
    <t>섭취량</t>
    <phoneticPr fontId="1" type="noConversion"/>
  </si>
  <si>
    <t>적정비율(최대)</t>
    <phoneticPr fontId="1" type="noConversion"/>
  </si>
  <si>
    <t>비타민K</t>
    <phoneticPr fontId="1" type="noConversion"/>
  </si>
  <si>
    <t>리보플라빈</t>
    <phoneticPr fontId="1" type="noConversion"/>
  </si>
  <si>
    <t>엽산</t>
    <phoneticPr fontId="1" type="noConversion"/>
  </si>
  <si>
    <t>몰리브덴(ug/일)</t>
    <phoneticPr fontId="1" type="noConversion"/>
  </si>
  <si>
    <t>크롬(ug/일)</t>
    <phoneticPr fontId="1" type="noConversion"/>
  </si>
  <si>
    <t>지방</t>
    <phoneticPr fontId="1" type="noConversion"/>
  </si>
  <si>
    <t>권장섭취량</t>
    <phoneticPr fontId="1" type="noConversion"/>
  </si>
  <si>
    <t>단백질(g/일)</t>
    <phoneticPr fontId="1" type="noConversion"/>
  </si>
  <si>
    <t>비타민A</t>
    <phoneticPr fontId="1" type="noConversion"/>
  </si>
  <si>
    <t>염소</t>
    <phoneticPr fontId="1" type="noConversion"/>
  </si>
  <si>
    <t>요오드</t>
    <phoneticPr fontId="1" type="noConversion"/>
  </si>
  <si>
    <t>다량영양소</t>
    <phoneticPr fontId="1" type="noConversion"/>
  </si>
  <si>
    <t>n-3불포화</t>
    <phoneticPr fontId="1" type="noConversion"/>
  </si>
  <si>
    <t>적정비율(최소)</t>
    <phoneticPr fontId="1" type="noConversion"/>
  </si>
  <si>
    <t>식이섬유(g/일)</t>
    <phoneticPr fontId="1" type="noConversion"/>
  </si>
  <si>
    <t>티아민</t>
    <phoneticPr fontId="1" type="noConversion"/>
  </si>
  <si>
    <t>니아신</t>
    <phoneticPr fontId="1" type="noConversion"/>
  </si>
  <si>
    <t>비타민B12</t>
    <phoneticPr fontId="1" type="noConversion"/>
  </si>
  <si>
    <t>비오틴</t>
    <phoneticPr fontId="1" type="noConversion"/>
  </si>
  <si>
    <t>크롬</t>
    <phoneticPr fontId="1" type="noConversion"/>
  </si>
  <si>
    <t>정보</t>
    <phoneticPr fontId="1" type="noConversion"/>
  </si>
  <si>
    <t>(설문지 : FFQ 95문항 설문지, 사용자 : 박병민, ID : H1900736)</t>
  </si>
  <si>
    <t>출력시각</t>
    <phoneticPr fontId="1" type="noConversion"/>
  </si>
  <si>
    <t>2021년 08월 20일 10:35:05</t>
  </si>
  <si>
    <t>불포화지방산</t>
    <phoneticPr fontId="1" type="noConversion"/>
  </si>
  <si>
    <t>식이섬유</t>
    <phoneticPr fontId="1" type="noConversion"/>
  </si>
  <si>
    <t>탄수화물</t>
    <phoneticPr fontId="1" type="noConversion"/>
  </si>
  <si>
    <t>n-6불포화</t>
    <phoneticPr fontId="1" type="noConversion"/>
  </si>
  <si>
    <t>평균필요량</t>
    <phoneticPr fontId="1" type="noConversion"/>
  </si>
  <si>
    <t>지용성 비타민</t>
    <phoneticPr fontId="1" type="noConversion"/>
  </si>
  <si>
    <t>비타민A(μg RAE/일)</t>
    <phoneticPr fontId="1" type="noConversion"/>
  </si>
  <si>
    <t>비타민C</t>
    <phoneticPr fontId="1" type="noConversion"/>
  </si>
  <si>
    <t>비타민B6</t>
    <phoneticPr fontId="1" type="noConversion"/>
  </si>
  <si>
    <t>칼슘</t>
    <phoneticPr fontId="1" type="noConversion"/>
  </si>
  <si>
    <t>인</t>
    <phoneticPr fontId="1" type="noConversion"/>
  </si>
  <si>
    <t>마그네슘</t>
    <phoneticPr fontId="1" type="noConversion"/>
  </si>
  <si>
    <t>아연</t>
    <phoneticPr fontId="1" type="noConversion"/>
  </si>
  <si>
    <t>구리</t>
    <phoneticPr fontId="1" type="noConversion"/>
  </si>
  <si>
    <t>구리(ug/일)</t>
    <phoneticPr fontId="1" type="noConversion"/>
  </si>
  <si>
    <t>H1900736</t>
  </si>
  <si>
    <t>박병민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</si>
</sst>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56.738143999999998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54136"/>
        <c:axId val="6654528"/>
      </c:barChart>
      <c:catAx>
        <c:axId val="6654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54528"/>
        <c:crosses val="autoZero"/>
        <c:auto val="1"/>
        <c:lblAlgn val="ctr"/>
        <c:lblOffset val="100"/>
        <c:noMultiLvlLbl val="0"/>
      </c:catAx>
      <c:valAx>
        <c:axId val="6654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54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2.0885959999999999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93616"/>
        <c:axId val="183294008"/>
      </c:barChart>
      <c:catAx>
        <c:axId val="183293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294008"/>
        <c:crosses val="autoZero"/>
        <c:auto val="1"/>
        <c:lblAlgn val="ctr"/>
        <c:lblOffset val="100"/>
        <c:noMultiLvlLbl val="0"/>
      </c:catAx>
      <c:valAx>
        <c:axId val="183294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9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0.59513890000000003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94400"/>
        <c:axId val="183291264"/>
      </c:barChart>
      <c:catAx>
        <c:axId val="183294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291264"/>
        <c:crosses val="autoZero"/>
        <c:auto val="1"/>
        <c:lblAlgn val="ctr"/>
        <c:lblOffset val="100"/>
        <c:noMultiLvlLbl val="0"/>
      </c:catAx>
      <c:valAx>
        <c:axId val="183291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9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1043.7198000000001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91656"/>
        <c:axId val="183292440"/>
      </c:barChart>
      <c:catAx>
        <c:axId val="183291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292440"/>
        <c:crosses val="autoZero"/>
        <c:auto val="1"/>
        <c:lblAlgn val="ctr"/>
        <c:lblOffset val="100"/>
        <c:noMultiLvlLbl val="0"/>
      </c:catAx>
      <c:valAx>
        <c:axId val="183292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91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2521.2527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93224"/>
        <c:axId val="200032008"/>
      </c:barChart>
      <c:catAx>
        <c:axId val="183293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032008"/>
        <c:crosses val="autoZero"/>
        <c:auto val="1"/>
        <c:lblAlgn val="ctr"/>
        <c:lblOffset val="100"/>
        <c:noMultiLvlLbl val="0"/>
      </c:catAx>
      <c:valAx>
        <c:axId val="20003200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93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64.957909999999998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0030440"/>
        <c:axId val="200029656"/>
      </c:barChart>
      <c:catAx>
        <c:axId val="200030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029656"/>
        <c:crosses val="autoZero"/>
        <c:auto val="1"/>
        <c:lblAlgn val="ctr"/>
        <c:lblOffset val="100"/>
        <c:noMultiLvlLbl val="0"/>
      </c:catAx>
      <c:valAx>
        <c:axId val="200029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0030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124.41452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0030048"/>
        <c:axId val="200030832"/>
      </c:barChart>
      <c:catAx>
        <c:axId val="200030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030832"/>
        <c:crosses val="autoZero"/>
        <c:auto val="1"/>
        <c:lblAlgn val="ctr"/>
        <c:lblOffset val="100"/>
        <c:noMultiLvlLbl val="0"/>
      </c:catAx>
      <c:valAx>
        <c:axId val="200030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003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8.8769399999999994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0029264"/>
        <c:axId val="200031224"/>
      </c:barChart>
      <c:catAx>
        <c:axId val="200029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031224"/>
        <c:crosses val="autoZero"/>
        <c:auto val="1"/>
        <c:lblAlgn val="ctr"/>
        <c:lblOffset val="100"/>
        <c:noMultiLvlLbl val="0"/>
      </c:catAx>
      <c:valAx>
        <c:axId val="200031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002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657.41300000000001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3953776"/>
        <c:axId val="683954168"/>
      </c:barChart>
      <c:catAx>
        <c:axId val="683953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3954168"/>
        <c:crosses val="autoZero"/>
        <c:auto val="1"/>
        <c:lblAlgn val="ctr"/>
        <c:lblOffset val="100"/>
        <c:noMultiLvlLbl val="0"/>
      </c:catAx>
      <c:valAx>
        <c:axId val="68395416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395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0.12504493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3952600"/>
        <c:axId val="683952208"/>
      </c:barChart>
      <c:catAx>
        <c:axId val="683952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3952208"/>
        <c:crosses val="autoZero"/>
        <c:auto val="1"/>
        <c:lblAlgn val="ctr"/>
        <c:lblOffset val="100"/>
        <c:noMultiLvlLbl val="0"/>
      </c:catAx>
      <c:valAx>
        <c:axId val="683952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3952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3.4612620000000001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3952992"/>
        <c:axId val="683954952"/>
      </c:barChart>
      <c:catAx>
        <c:axId val="683952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3954952"/>
        <c:crosses val="autoZero"/>
        <c:auto val="1"/>
        <c:lblAlgn val="ctr"/>
        <c:lblOffset val="100"/>
        <c:noMultiLvlLbl val="0"/>
      </c:catAx>
      <c:valAx>
        <c:axId val="683954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395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20.806643000000001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54920"/>
        <c:axId val="6655312"/>
      </c:barChart>
      <c:catAx>
        <c:axId val="6654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55312"/>
        <c:crosses val="autoZero"/>
        <c:auto val="1"/>
        <c:lblAlgn val="ctr"/>
        <c:lblOffset val="100"/>
        <c:noMultiLvlLbl val="0"/>
      </c:catAx>
      <c:valAx>
        <c:axId val="6655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54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74.592320000000001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2879688"/>
        <c:axId val="692880080"/>
      </c:barChart>
      <c:catAx>
        <c:axId val="692879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2880080"/>
        <c:crosses val="autoZero"/>
        <c:auto val="1"/>
        <c:lblAlgn val="ctr"/>
        <c:lblOffset val="100"/>
        <c:noMultiLvlLbl val="0"/>
      </c:catAx>
      <c:valAx>
        <c:axId val="692880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287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69.521780000000007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2879296"/>
        <c:axId val="692880472"/>
      </c:barChart>
      <c:catAx>
        <c:axId val="69287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2880472"/>
        <c:crosses val="autoZero"/>
        <c:auto val="1"/>
        <c:lblAlgn val="ctr"/>
        <c:lblOffset val="100"/>
        <c:noMultiLvlLbl val="0"/>
      </c:catAx>
      <c:valAx>
        <c:axId val="692880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287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5.0449999999999999</c:v>
                </c:pt>
                <c:pt idx="1">
                  <c:v>8.5410000000000004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92881648"/>
        <c:axId val="692882040"/>
      </c:barChart>
      <c:catAx>
        <c:axId val="69288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2882040"/>
        <c:crosses val="autoZero"/>
        <c:auto val="1"/>
        <c:lblAlgn val="ctr"/>
        <c:lblOffset val="100"/>
        <c:noMultiLvlLbl val="0"/>
      </c:catAx>
      <c:valAx>
        <c:axId val="692882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288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7.5619440000000004</c:v>
                </c:pt>
                <c:pt idx="1">
                  <c:v>9.4361040000000003</c:v>
                </c:pt>
                <c:pt idx="2">
                  <c:v>10.4040985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282.6678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4348408"/>
        <c:axId val="594346840"/>
      </c:barChart>
      <c:catAx>
        <c:axId val="594348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4346840"/>
        <c:crosses val="autoZero"/>
        <c:auto val="1"/>
        <c:lblAlgn val="ctr"/>
        <c:lblOffset val="100"/>
        <c:noMultiLvlLbl val="0"/>
      </c:catAx>
      <c:valAx>
        <c:axId val="594346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4348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14.719747999999999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4348800"/>
        <c:axId val="594349192"/>
      </c:barChart>
      <c:catAx>
        <c:axId val="594348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4349192"/>
        <c:crosses val="autoZero"/>
        <c:auto val="1"/>
        <c:lblAlgn val="ctr"/>
        <c:lblOffset val="100"/>
        <c:noMultiLvlLbl val="0"/>
      </c:catAx>
      <c:valAx>
        <c:axId val="594349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434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77.375</c:v>
                </c:pt>
                <c:pt idx="1">
                  <c:v>8.5280000000000005</c:v>
                </c:pt>
                <c:pt idx="2">
                  <c:v>14.098000000000001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4346056"/>
        <c:axId val="594346448"/>
      </c:barChart>
      <c:catAx>
        <c:axId val="594346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4346448"/>
        <c:crosses val="autoZero"/>
        <c:auto val="1"/>
        <c:lblAlgn val="ctr"/>
        <c:lblOffset val="100"/>
        <c:noMultiLvlLbl val="0"/>
      </c:catAx>
      <c:valAx>
        <c:axId val="594346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4346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1996.5343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4347624"/>
        <c:axId val="693458680"/>
      </c:barChart>
      <c:catAx>
        <c:axId val="594347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458680"/>
        <c:crosses val="autoZero"/>
        <c:auto val="1"/>
        <c:lblAlgn val="ctr"/>
        <c:lblOffset val="100"/>
        <c:noMultiLvlLbl val="0"/>
      </c:catAx>
      <c:valAx>
        <c:axId val="693458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4347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60.027554000000002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3459856"/>
        <c:axId val="693459072"/>
      </c:barChart>
      <c:catAx>
        <c:axId val="693459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459072"/>
        <c:crosses val="autoZero"/>
        <c:auto val="1"/>
        <c:lblAlgn val="ctr"/>
        <c:lblOffset val="100"/>
        <c:noMultiLvlLbl val="0"/>
      </c:catAx>
      <c:valAx>
        <c:axId val="693459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3459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314.11709999999999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3460248"/>
        <c:axId val="693457504"/>
      </c:barChart>
      <c:catAx>
        <c:axId val="693460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457504"/>
        <c:crosses val="autoZero"/>
        <c:auto val="1"/>
        <c:lblAlgn val="ctr"/>
        <c:lblOffset val="100"/>
        <c:noMultiLvlLbl val="0"/>
      </c:catAx>
      <c:valAx>
        <c:axId val="693457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3460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2.6394975000000001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56096"/>
        <c:axId val="613777072"/>
      </c:barChart>
      <c:catAx>
        <c:axId val="665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7072"/>
        <c:crosses val="autoZero"/>
        <c:auto val="1"/>
        <c:lblAlgn val="ctr"/>
        <c:lblOffset val="100"/>
        <c:noMultiLvlLbl val="0"/>
      </c:catAx>
      <c:valAx>
        <c:axId val="613777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56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3765.6858000000002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3457896"/>
        <c:axId val="693458288"/>
      </c:barChart>
      <c:catAx>
        <c:axId val="693457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458288"/>
        <c:crosses val="autoZero"/>
        <c:auto val="1"/>
        <c:lblAlgn val="ctr"/>
        <c:lblOffset val="100"/>
        <c:noMultiLvlLbl val="0"/>
      </c:catAx>
      <c:valAx>
        <c:axId val="693458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3457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13.002471999999999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2343768"/>
        <c:axId val="692348080"/>
      </c:barChart>
      <c:catAx>
        <c:axId val="692343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2348080"/>
        <c:crosses val="autoZero"/>
        <c:auto val="1"/>
        <c:lblAlgn val="ctr"/>
        <c:lblOffset val="100"/>
        <c:noMultiLvlLbl val="0"/>
      </c:catAx>
      <c:valAx>
        <c:axId val="692348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2343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1.4342436000000001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2348864"/>
        <c:axId val="692346904"/>
      </c:barChart>
      <c:catAx>
        <c:axId val="69234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2346904"/>
        <c:crosses val="autoZero"/>
        <c:auto val="1"/>
        <c:lblAlgn val="ctr"/>
        <c:lblOffset val="100"/>
        <c:noMultiLvlLbl val="0"/>
      </c:catAx>
      <c:valAx>
        <c:axId val="692346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234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111.93330400000001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9032"/>
        <c:axId val="613779424"/>
      </c:barChart>
      <c:catAx>
        <c:axId val="613779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9424"/>
        <c:crosses val="autoZero"/>
        <c:auto val="1"/>
        <c:lblAlgn val="ctr"/>
        <c:lblOffset val="100"/>
        <c:noMultiLvlLbl val="0"/>
      </c:catAx>
      <c:valAx>
        <c:axId val="613779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9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1.126088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6973088"/>
        <c:axId val="686972696"/>
      </c:barChart>
      <c:catAx>
        <c:axId val="68697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6972696"/>
        <c:crosses val="autoZero"/>
        <c:auto val="1"/>
        <c:lblAlgn val="ctr"/>
        <c:lblOffset val="100"/>
        <c:noMultiLvlLbl val="0"/>
      </c:catAx>
      <c:valAx>
        <c:axId val="686972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6973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15.866733999999999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6971912"/>
        <c:axId val="686972304"/>
      </c:barChart>
      <c:catAx>
        <c:axId val="686971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6972304"/>
        <c:crosses val="autoZero"/>
        <c:auto val="1"/>
        <c:lblAlgn val="ctr"/>
        <c:lblOffset val="100"/>
        <c:noMultiLvlLbl val="0"/>
      </c:catAx>
      <c:valAx>
        <c:axId val="686972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6971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1.4342436000000001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6973872"/>
        <c:axId val="686974264"/>
      </c:barChart>
      <c:catAx>
        <c:axId val="68697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6974264"/>
        <c:crosses val="autoZero"/>
        <c:auto val="1"/>
        <c:lblAlgn val="ctr"/>
        <c:lblOffset val="100"/>
        <c:noMultiLvlLbl val="0"/>
      </c:catAx>
      <c:valAx>
        <c:axId val="686974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697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443.54820000000001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6975440"/>
        <c:axId val="613776680"/>
      </c:barChart>
      <c:catAx>
        <c:axId val="68697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6680"/>
        <c:crosses val="autoZero"/>
        <c:auto val="1"/>
        <c:lblAlgn val="ctr"/>
        <c:lblOffset val="100"/>
        <c:noMultiLvlLbl val="0"/>
      </c:catAx>
      <c:valAx>
        <c:axId val="613776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697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4.9269369999999997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7856"/>
        <c:axId val="613778248"/>
      </c:barChart>
      <c:catAx>
        <c:axId val="613777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8248"/>
        <c:crosses val="autoZero"/>
        <c:auto val="1"/>
        <c:lblAlgn val="ctr"/>
        <c:lblOffset val="100"/>
        <c:noMultiLvlLbl val="0"/>
      </c:catAx>
      <c:valAx>
        <c:axId val="613778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F12" sqref="F12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박병민, ID : H1900736)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20일 10:35:05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2400</v>
      </c>
      <c r="C6" s="59">
        <f>'DRIs DATA 입력'!C6</f>
        <v>1996.5343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56.738143999999998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20.806643000000001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77.375</v>
      </c>
      <c r="G8" s="59">
        <f>'DRIs DATA 입력'!G8</f>
        <v>8.5280000000000005</v>
      </c>
      <c r="H8" s="59">
        <f>'DRIs DATA 입력'!H8</f>
        <v>14.098000000000001</v>
      </c>
      <c r="I8" s="55"/>
      <c r="J8" s="59" t="s">
        <v>215</v>
      </c>
      <c r="K8" s="59">
        <f>'DRIs DATA 입력'!K8</f>
        <v>5.0449999999999999</v>
      </c>
      <c r="L8" s="59">
        <f>'DRIs DATA 입력'!L8</f>
        <v>8.5410000000000004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282.6678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14.719747999999999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2.6394975000000001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111.93330400000001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60.027554000000002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1.4171800000000001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1.126088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15.866733999999999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1.4342436000000001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443.54820000000001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4.9269369999999997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2.0885959999999999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0.59513890000000003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314.11709999999999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1043.7198000000001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3765.6858000000002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2521.2527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64.957909999999998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124.41452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13.002471999999999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8.8769399999999994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657.41300000000001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0.12504493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3.4612620000000001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74.592320000000001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69.521780000000007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9" sqref="J59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318</v>
      </c>
      <c r="B1" s="55" t="s">
        <v>319</v>
      </c>
      <c r="G1" s="56" t="s">
        <v>320</v>
      </c>
      <c r="H1" s="55" t="s">
        <v>321</v>
      </c>
    </row>
    <row r="3" spans="1:27" x14ac:dyDescent="0.3">
      <c r="A3" s="65" t="s">
        <v>309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284</v>
      </c>
      <c r="B4" s="66"/>
      <c r="C4" s="66"/>
      <c r="E4" s="61" t="s">
        <v>277</v>
      </c>
      <c r="F4" s="62"/>
      <c r="G4" s="62"/>
      <c r="H4" s="63"/>
      <c r="J4" s="61" t="s">
        <v>322</v>
      </c>
      <c r="K4" s="62"/>
      <c r="L4" s="63"/>
      <c r="N4" s="66" t="s">
        <v>45</v>
      </c>
      <c r="O4" s="66"/>
      <c r="P4" s="66"/>
      <c r="Q4" s="66"/>
      <c r="R4" s="66"/>
      <c r="S4" s="66"/>
      <c r="U4" s="66" t="s">
        <v>323</v>
      </c>
      <c r="V4" s="66"/>
      <c r="W4" s="66"/>
      <c r="X4" s="66"/>
      <c r="Y4" s="66"/>
      <c r="Z4" s="66"/>
    </row>
    <row r="5" spans="1:27" x14ac:dyDescent="0.3">
      <c r="A5" s="60"/>
      <c r="B5" s="60" t="s">
        <v>286</v>
      </c>
      <c r="C5" s="60" t="s">
        <v>296</v>
      </c>
      <c r="E5" s="60"/>
      <c r="F5" s="60" t="s">
        <v>324</v>
      </c>
      <c r="G5" s="60" t="s">
        <v>303</v>
      </c>
      <c r="H5" s="60" t="s">
        <v>45</v>
      </c>
      <c r="J5" s="60"/>
      <c r="K5" s="60" t="s">
        <v>310</v>
      </c>
      <c r="L5" s="60" t="s">
        <v>325</v>
      </c>
      <c r="N5" s="60"/>
      <c r="O5" s="60" t="s">
        <v>326</v>
      </c>
      <c r="P5" s="60" t="s">
        <v>304</v>
      </c>
      <c r="Q5" s="60" t="s">
        <v>285</v>
      </c>
      <c r="R5" s="60" t="s">
        <v>276</v>
      </c>
      <c r="S5" s="60" t="s">
        <v>296</v>
      </c>
      <c r="U5" s="60"/>
      <c r="V5" s="60" t="s">
        <v>326</v>
      </c>
      <c r="W5" s="60" t="s">
        <v>304</v>
      </c>
      <c r="X5" s="60" t="s">
        <v>285</v>
      </c>
      <c r="Y5" s="60" t="s">
        <v>276</v>
      </c>
      <c r="Z5" s="60" t="s">
        <v>296</v>
      </c>
    </row>
    <row r="6" spans="1:27" x14ac:dyDescent="0.3">
      <c r="A6" s="60" t="s">
        <v>284</v>
      </c>
      <c r="B6" s="60">
        <v>2400</v>
      </c>
      <c r="C6" s="60">
        <v>1996.5343</v>
      </c>
      <c r="E6" s="60" t="s">
        <v>311</v>
      </c>
      <c r="F6" s="60">
        <v>55</v>
      </c>
      <c r="G6" s="60">
        <v>15</v>
      </c>
      <c r="H6" s="60">
        <v>7</v>
      </c>
      <c r="J6" s="60" t="s">
        <v>311</v>
      </c>
      <c r="K6" s="60">
        <v>0.1</v>
      </c>
      <c r="L6" s="60">
        <v>4</v>
      </c>
      <c r="N6" s="60" t="s">
        <v>305</v>
      </c>
      <c r="O6" s="60">
        <v>50</v>
      </c>
      <c r="P6" s="60">
        <v>60</v>
      </c>
      <c r="Q6" s="60">
        <v>0</v>
      </c>
      <c r="R6" s="60">
        <v>0</v>
      </c>
      <c r="S6" s="60">
        <v>56.738143999999998</v>
      </c>
      <c r="U6" s="60" t="s">
        <v>312</v>
      </c>
      <c r="V6" s="60">
        <v>0</v>
      </c>
      <c r="W6" s="60">
        <v>0</v>
      </c>
      <c r="X6" s="60">
        <v>25</v>
      </c>
      <c r="Y6" s="60">
        <v>0</v>
      </c>
      <c r="Z6" s="60">
        <v>20.806643000000001</v>
      </c>
    </row>
    <row r="7" spans="1:27" x14ac:dyDescent="0.3">
      <c r="E7" s="60" t="s">
        <v>297</v>
      </c>
      <c r="F7" s="60">
        <v>65</v>
      </c>
      <c r="G7" s="60">
        <v>30</v>
      </c>
      <c r="H7" s="60">
        <v>20</v>
      </c>
      <c r="J7" s="60" t="s">
        <v>297</v>
      </c>
      <c r="K7" s="60">
        <v>1</v>
      </c>
      <c r="L7" s="60">
        <v>10</v>
      </c>
    </row>
    <row r="8" spans="1:27" x14ac:dyDescent="0.3">
      <c r="E8" s="60" t="s">
        <v>287</v>
      </c>
      <c r="F8" s="60">
        <v>77.375</v>
      </c>
      <c r="G8" s="60">
        <v>8.5280000000000005</v>
      </c>
      <c r="H8" s="60">
        <v>14.098000000000001</v>
      </c>
      <c r="J8" s="60" t="s">
        <v>287</v>
      </c>
      <c r="K8" s="60">
        <v>5.0449999999999999</v>
      </c>
      <c r="L8" s="60">
        <v>8.5410000000000004</v>
      </c>
    </row>
    <row r="13" spans="1:27" x14ac:dyDescent="0.3">
      <c r="A13" s="64" t="s">
        <v>327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306</v>
      </c>
      <c r="B14" s="66"/>
      <c r="C14" s="66"/>
      <c r="D14" s="66"/>
      <c r="E14" s="66"/>
      <c r="F14" s="66"/>
      <c r="H14" s="66" t="s">
        <v>288</v>
      </c>
      <c r="I14" s="66"/>
      <c r="J14" s="66"/>
      <c r="K14" s="66"/>
      <c r="L14" s="66"/>
      <c r="M14" s="66"/>
      <c r="O14" s="66" t="s">
        <v>289</v>
      </c>
      <c r="P14" s="66"/>
      <c r="Q14" s="66"/>
      <c r="R14" s="66"/>
      <c r="S14" s="66"/>
      <c r="T14" s="66"/>
      <c r="V14" s="66" t="s">
        <v>298</v>
      </c>
      <c r="W14" s="66"/>
      <c r="X14" s="66"/>
      <c r="Y14" s="66"/>
      <c r="Z14" s="66"/>
      <c r="AA14" s="66"/>
    </row>
    <row r="15" spans="1:27" x14ac:dyDescent="0.3">
      <c r="A15" s="60"/>
      <c r="B15" s="60" t="s">
        <v>326</v>
      </c>
      <c r="C15" s="60" t="s">
        <v>304</v>
      </c>
      <c r="D15" s="60" t="s">
        <v>285</v>
      </c>
      <c r="E15" s="60" t="s">
        <v>276</v>
      </c>
      <c r="F15" s="60" t="s">
        <v>296</v>
      </c>
      <c r="H15" s="60"/>
      <c r="I15" s="60" t="s">
        <v>326</v>
      </c>
      <c r="J15" s="60" t="s">
        <v>304</v>
      </c>
      <c r="K15" s="60" t="s">
        <v>285</v>
      </c>
      <c r="L15" s="60" t="s">
        <v>276</v>
      </c>
      <c r="M15" s="60" t="s">
        <v>296</v>
      </c>
      <c r="O15" s="60"/>
      <c r="P15" s="60" t="s">
        <v>326</v>
      </c>
      <c r="Q15" s="60" t="s">
        <v>304</v>
      </c>
      <c r="R15" s="60" t="s">
        <v>285</v>
      </c>
      <c r="S15" s="60" t="s">
        <v>276</v>
      </c>
      <c r="T15" s="60" t="s">
        <v>296</v>
      </c>
      <c r="V15" s="60"/>
      <c r="W15" s="60" t="s">
        <v>326</v>
      </c>
      <c r="X15" s="60" t="s">
        <v>304</v>
      </c>
      <c r="Y15" s="60" t="s">
        <v>285</v>
      </c>
      <c r="Z15" s="60" t="s">
        <v>276</v>
      </c>
      <c r="AA15" s="60" t="s">
        <v>296</v>
      </c>
    </row>
    <row r="16" spans="1:27" x14ac:dyDescent="0.3">
      <c r="A16" s="60" t="s">
        <v>328</v>
      </c>
      <c r="B16" s="60">
        <v>550</v>
      </c>
      <c r="C16" s="60">
        <v>750</v>
      </c>
      <c r="D16" s="60">
        <v>0</v>
      </c>
      <c r="E16" s="60">
        <v>3000</v>
      </c>
      <c r="F16" s="60">
        <v>282.6678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14.719747999999999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2.6394975000000001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111.93330400000001</v>
      </c>
    </row>
    <row r="23" spans="1:62" x14ac:dyDescent="0.3">
      <c r="A23" s="64" t="s">
        <v>281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329</v>
      </c>
      <c r="B24" s="66"/>
      <c r="C24" s="66"/>
      <c r="D24" s="66"/>
      <c r="E24" s="66"/>
      <c r="F24" s="66"/>
      <c r="H24" s="66" t="s">
        <v>313</v>
      </c>
      <c r="I24" s="66"/>
      <c r="J24" s="66"/>
      <c r="K24" s="66"/>
      <c r="L24" s="66"/>
      <c r="M24" s="66"/>
      <c r="O24" s="66" t="s">
        <v>299</v>
      </c>
      <c r="P24" s="66"/>
      <c r="Q24" s="66"/>
      <c r="R24" s="66"/>
      <c r="S24" s="66"/>
      <c r="T24" s="66"/>
      <c r="V24" s="66" t="s">
        <v>314</v>
      </c>
      <c r="W24" s="66"/>
      <c r="X24" s="66"/>
      <c r="Y24" s="66"/>
      <c r="Z24" s="66"/>
      <c r="AA24" s="66"/>
      <c r="AC24" s="66" t="s">
        <v>330</v>
      </c>
      <c r="AD24" s="66"/>
      <c r="AE24" s="66"/>
      <c r="AF24" s="66"/>
      <c r="AG24" s="66"/>
      <c r="AH24" s="66"/>
      <c r="AJ24" s="66" t="s">
        <v>300</v>
      </c>
      <c r="AK24" s="66"/>
      <c r="AL24" s="66"/>
      <c r="AM24" s="66"/>
      <c r="AN24" s="66"/>
      <c r="AO24" s="66"/>
      <c r="AQ24" s="66" t="s">
        <v>315</v>
      </c>
      <c r="AR24" s="66"/>
      <c r="AS24" s="66"/>
      <c r="AT24" s="66"/>
      <c r="AU24" s="66"/>
      <c r="AV24" s="66"/>
      <c r="AX24" s="66" t="s">
        <v>278</v>
      </c>
      <c r="AY24" s="66"/>
      <c r="AZ24" s="66"/>
      <c r="BA24" s="66"/>
      <c r="BB24" s="66"/>
      <c r="BC24" s="66"/>
      <c r="BE24" s="66" t="s">
        <v>316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326</v>
      </c>
      <c r="C25" s="60" t="s">
        <v>304</v>
      </c>
      <c r="D25" s="60" t="s">
        <v>285</v>
      </c>
      <c r="E25" s="60" t="s">
        <v>276</v>
      </c>
      <c r="F25" s="60" t="s">
        <v>296</v>
      </c>
      <c r="H25" s="60"/>
      <c r="I25" s="60" t="s">
        <v>326</v>
      </c>
      <c r="J25" s="60" t="s">
        <v>304</v>
      </c>
      <c r="K25" s="60" t="s">
        <v>285</v>
      </c>
      <c r="L25" s="60" t="s">
        <v>276</v>
      </c>
      <c r="M25" s="60" t="s">
        <v>296</v>
      </c>
      <c r="O25" s="60"/>
      <c r="P25" s="60" t="s">
        <v>326</v>
      </c>
      <c r="Q25" s="60" t="s">
        <v>304</v>
      </c>
      <c r="R25" s="60" t="s">
        <v>285</v>
      </c>
      <c r="S25" s="60" t="s">
        <v>276</v>
      </c>
      <c r="T25" s="60" t="s">
        <v>296</v>
      </c>
      <c r="V25" s="60"/>
      <c r="W25" s="60" t="s">
        <v>326</v>
      </c>
      <c r="X25" s="60" t="s">
        <v>304</v>
      </c>
      <c r="Y25" s="60" t="s">
        <v>285</v>
      </c>
      <c r="Z25" s="60" t="s">
        <v>276</v>
      </c>
      <c r="AA25" s="60" t="s">
        <v>296</v>
      </c>
      <c r="AC25" s="60"/>
      <c r="AD25" s="60" t="s">
        <v>326</v>
      </c>
      <c r="AE25" s="60" t="s">
        <v>304</v>
      </c>
      <c r="AF25" s="60" t="s">
        <v>285</v>
      </c>
      <c r="AG25" s="60" t="s">
        <v>276</v>
      </c>
      <c r="AH25" s="60" t="s">
        <v>296</v>
      </c>
      <c r="AJ25" s="60"/>
      <c r="AK25" s="60" t="s">
        <v>326</v>
      </c>
      <c r="AL25" s="60" t="s">
        <v>304</v>
      </c>
      <c r="AM25" s="60" t="s">
        <v>285</v>
      </c>
      <c r="AN25" s="60" t="s">
        <v>276</v>
      </c>
      <c r="AO25" s="60" t="s">
        <v>296</v>
      </c>
      <c r="AQ25" s="60"/>
      <c r="AR25" s="60" t="s">
        <v>326</v>
      </c>
      <c r="AS25" s="60" t="s">
        <v>304</v>
      </c>
      <c r="AT25" s="60" t="s">
        <v>285</v>
      </c>
      <c r="AU25" s="60" t="s">
        <v>276</v>
      </c>
      <c r="AV25" s="60" t="s">
        <v>296</v>
      </c>
      <c r="AX25" s="60"/>
      <c r="AY25" s="60" t="s">
        <v>326</v>
      </c>
      <c r="AZ25" s="60" t="s">
        <v>304</v>
      </c>
      <c r="BA25" s="60" t="s">
        <v>285</v>
      </c>
      <c r="BB25" s="60" t="s">
        <v>276</v>
      </c>
      <c r="BC25" s="60" t="s">
        <v>296</v>
      </c>
      <c r="BE25" s="60"/>
      <c r="BF25" s="60" t="s">
        <v>326</v>
      </c>
      <c r="BG25" s="60" t="s">
        <v>304</v>
      </c>
      <c r="BH25" s="60" t="s">
        <v>285</v>
      </c>
      <c r="BI25" s="60" t="s">
        <v>276</v>
      </c>
      <c r="BJ25" s="60" t="s">
        <v>296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60.027554000000002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1.4171800000000001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1.126088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15.866733999999999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1.4342436000000001</v>
      </c>
      <c r="AJ26" s="60" t="s">
        <v>290</v>
      </c>
      <c r="AK26" s="60">
        <v>320</v>
      </c>
      <c r="AL26" s="60">
        <v>400</v>
      </c>
      <c r="AM26" s="60">
        <v>0</v>
      </c>
      <c r="AN26" s="60">
        <v>1000</v>
      </c>
      <c r="AO26" s="60">
        <v>443.54820000000001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4.9269369999999997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2.0885959999999999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0.59513890000000003</v>
      </c>
    </row>
    <row r="33" spans="1:68" x14ac:dyDescent="0.3">
      <c r="A33" s="64" t="s">
        <v>282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331</v>
      </c>
      <c r="B34" s="66"/>
      <c r="C34" s="66"/>
      <c r="D34" s="66"/>
      <c r="E34" s="66"/>
      <c r="F34" s="66"/>
      <c r="H34" s="66" t="s">
        <v>332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291</v>
      </c>
      <c r="W34" s="66"/>
      <c r="X34" s="66"/>
      <c r="Y34" s="66"/>
      <c r="Z34" s="66"/>
      <c r="AA34" s="66"/>
      <c r="AC34" s="66" t="s">
        <v>307</v>
      </c>
      <c r="AD34" s="66"/>
      <c r="AE34" s="66"/>
      <c r="AF34" s="66"/>
      <c r="AG34" s="66"/>
      <c r="AH34" s="66"/>
      <c r="AJ34" s="66" t="s">
        <v>333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326</v>
      </c>
      <c r="C35" s="60" t="s">
        <v>304</v>
      </c>
      <c r="D35" s="60" t="s">
        <v>285</v>
      </c>
      <c r="E35" s="60" t="s">
        <v>276</v>
      </c>
      <c r="F35" s="60" t="s">
        <v>296</v>
      </c>
      <c r="H35" s="60"/>
      <c r="I35" s="60" t="s">
        <v>326</v>
      </c>
      <c r="J35" s="60" t="s">
        <v>304</v>
      </c>
      <c r="K35" s="60" t="s">
        <v>285</v>
      </c>
      <c r="L35" s="60" t="s">
        <v>276</v>
      </c>
      <c r="M35" s="60" t="s">
        <v>296</v>
      </c>
      <c r="O35" s="60"/>
      <c r="P35" s="60" t="s">
        <v>326</v>
      </c>
      <c r="Q35" s="60" t="s">
        <v>304</v>
      </c>
      <c r="R35" s="60" t="s">
        <v>285</v>
      </c>
      <c r="S35" s="60" t="s">
        <v>276</v>
      </c>
      <c r="T35" s="60" t="s">
        <v>296</v>
      </c>
      <c r="V35" s="60"/>
      <c r="W35" s="60" t="s">
        <v>326</v>
      </c>
      <c r="X35" s="60" t="s">
        <v>304</v>
      </c>
      <c r="Y35" s="60" t="s">
        <v>285</v>
      </c>
      <c r="Z35" s="60" t="s">
        <v>276</v>
      </c>
      <c r="AA35" s="60" t="s">
        <v>296</v>
      </c>
      <c r="AC35" s="60"/>
      <c r="AD35" s="60" t="s">
        <v>326</v>
      </c>
      <c r="AE35" s="60" t="s">
        <v>304</v>
      </c>
      <c r="AF35" s="60" t="s">
        <v>285</v>
      </c>
      <c r="AG35" s="60" t="s">
        <v>276</v>
      </c>
      <c r="AH35" s="60" t="s">
        <v>296</v>
      </c>
      <c r="AJ35" s="60"/>
      <c r="AK35" s="60" t="s">
        <v>326</v>
      </c>
      <c r="AL35" s="60" t="s">
        <v>304</v>
      </c>
      <c r="AM35" s="60" t="s">
        <v>285</v>
      </c>
      <c r="AN35" s="60" t="s">
        <v>276</v>
      </c>
      <c r="AO35" s="60" t="s">
        <v>296</v>
      </c>
    </row>
    <row r="36" spans="1:68" x14ac:dyDescent="0.3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v>314.11709999999999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1043.7198000000001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3765.6858000000002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2521.2527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64.957909999999998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124.41452</v>
      </c>
    </row>
    <row r="43" spans="1:68" x14ac:dyDescent="0.3">
      <c r="A43" s="64" t="s">
        <v>292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293</v>
      </c>
      <c r="B44" s="66"/>
      <c r="C44" s="66"/>
      <c r="D44" s="66"/>
      <c r="E44" s="66"/>
      <c r="F44" s="66"/>
      <c r="H44" s="66" t="s">
        <v>334</v>
      </c>
      <c r="I44" s="66"/>
      <c r="J44" s="66"/>
      <c r="K44" s="66"/>
      <c r="L44" s="66"/>
      <c r="M44" s="66"/>
      <c r="O44" s="66" t="s">
        <v>335</v>
      </c>
      <c r="P44" s="66"/>
      <c r="Q44" s="66"/>
      <c r="R44" s="66"/>
      <c r="S44" s="66"/>
      <c r="T44" s="66"/>
      <c r="V44" s="66" t="s">
        <v>294</v>
      </c>
      <c r="W44" s="66"/>
      <c r="X44" s="66"/>
      <c r="Y44" s="66"/>
      <c r="Z44" s="66"/>
      <c r="AA44" s="66"/>
      <c r="AC44" s="66" t="s">
        <v>279</v>
      </c>
      <c r="AD44" s="66"/>
      <c r="AE44" s="66"/>
      <c r="AF44" s="66"/>
      <c r="AG44" s="66"/>
      <c r="AH44" s="66"/>
      <c r="AJ44" s="66" t="s">
        <v>308</v>
      </c>
      <c r="AK44" s="66"/>
      <c r="AL44" s="66"/>
      <c r="AM44" s="66"/>
      <c r="AN44" s="66"/>
      <c r="AO44" s="66"/>
      <c r="AQ44" s="66" t="s">
        <v>280</v>
      </c>
      <c r="AR44" s="66"/>
      <c r="AS44" s="66"/>
      <c r="AT44" s="66"/>
      <c r="AU44" s="66"/>
      <c r="AV44" s="66"/>
      <c r="AX44" s="66" t="s">
        <v>283</v>
      </c>
      <c r="AY44" s="66"/>
      <c r="AZ44" s="66"/>
      <c r="BA44" s="66"/>
      <c r="BB44" s="66"/>
      <c r="BC44" s="66"/>
      <c r="BE44" s="66" t="s">
        <v>317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326</v>
      </c>
      <c r="C45" s="60" t="s">
        <v>304</v>
      </c>
      <c r="D45" s="60" t="s">
        <v>285</v>
      </c>
      <c r="E45" s="60" t="s">
        <v>276</v>
      </c>
      <c r="F45" s="60" t="s">
        <v>296</v>
      </c>
      <c r="H45" s="60"/>
      <c r="I45" s="60" t="s">
        <v>326</v>
      </c>
      <c r="J45" s="60" t="s">
        <v>304</v>
      </c>
      <c r="K45" s="60" t="s">
        <v>285</v>
      </c>
      <c r="L45" s="60" t="s">
        <v>276</v>
      </c>
      <c r="M45" s="60" t="s">
        <v>296</v>
      </c>
      <c r="O45" s="60"/>
      <c r="P45" s="60" t="s">
        <v>326</v>
      </c>
      <c r="Q45" s="60" t="s">
        <v>304</v>
      </c>
      <c r="R45" s="60" t="s">
        <v>285</v>
      </c>
      <c r="S45" s="60" t="s">
        <v>276</v>
      </c>
      <c r="T45" s="60" t="s">
        <v>296</v>
      </c>
      <c r="V45" s="60"/>
      <c r="W45" s="60" t="s">
        <v>326</v>
      </c>
      <c r="X45" s="60" t="s">
        <v>304</v>
      </c>
      <c r="Y45" s="60" t="s">
        <v>285</v>
      </c>
      <c r="Z45" s="60" t="s">
        <v>276</v>
      </c>
      <c r="AA45" s="60" t="s">
        <v>296</v>
      </c>
      <c r="AC45" s="60"/>
      <c r="AD45" s="60" t="s">
        <v>326</v>
      </c>
      <c r="AE45" s="60" t="s">
        <v>304</v>
      </c>
      <c r="AF45" s="60" t="s">
        <v>285</v>
      </c>
      <c r="AG45" s="60" t="s">
        <v>276</v>
      </c>
      <c r="AH45" s="60" t="s">
        <v>296</v>
      </c>
      <c r="AJ45" s="60"/>
      <c r="AK45" s="60" t="s">
        <v>326</v>
      </c>
      <c r="AL45" s="60" t="s">
        <v>304</v>
      </c>
      <c r="AM45" s="60" t="s">
        <v>285</v>
      </c>
      <c r="AN45" s="60" t="s">
        <v>276</v>
      </c>
      <c r="AO45" s="60" t="s">
        <v>296</v>
      </c>
      <c r="AQ45" s="60"/>
      <c r="AR45" s="60" t="s">
        <v>326</v>
      </c>
      <c r="AS45" s="60" t="s">
        <v>304</v>
      </c>
      <c r="AT45" s="60" t="s">
        <v>285</v>
      </c>
      <c r="AU45" s="60" t="s">
        <v>276</v>
      </c>
      <c r="AV45" s="60" t="s">
        <v>296</v>
      </c>
      <c r="AX45" s="60"/>
      <c r="AY45" s="60" t="s">
        <v>326</v>
      </c>
      <c r="AZ45" s="60" t="s">
        <v>304</v>
      </c>
      <c r="BA45" s="60" t="s">
        <v>285</v>
      </c>
      <c r="BB45" s="60" t="s">
        <v>276</v>
      </c>
      <c r="BC45" s="60" t="s">
        <v>296</v>
      </c>
      <c r="BE45" s="60"/>
      <c r="BF45" s="60" t="s">
        <v>326</v>
      </c>
      <c r="BG45" s="60" t="s">
        <v>304</v>
      </c>
      <c r="BH45" s="60" t="s">
        <v>285</v>
      </c>
      <c r="BI45" s="60" t="s">
        <v>276</v>
      </c>
      <c r="BJ45" s="60" t="s">
        <v>296</v>
      </c>
    </row>
    <row r="46" spans="1:68" x14ac:dyDescent="0.3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v>13.002471999999999</v>
      </c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v>8.8769399999999994</v>
      </c>
      <c r="O46" s="60" t="s">
        <v>336</v>
      </c>
      <c r="P46" s="60">
        <v>600</v>
      </c>
      <c r="Q46" s="60">
        <v>800</v>
      </c>
      <c r="R46" s="60">
        <v>0</v>
      </c>
      <c r="S46" s="60">
        <v>10000</v>
      </c>
      <c r="T46" s="60">
        <v>657.41300000000001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0.12504493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3.4612620000000001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74.592320000000001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69.521780000000007</v>
      </c>
      <c r="AX46" s="60" t="s">
        <v>301</v>
      </c>
      <c r="AY46" s="60"/>
      <c r="AZ46" s="60"/>
      <c r="BA46" s="60"/>
      <c r="BB46" s="60"/>
      <c r="BC46" s="60"/>
      <c r="BE46" s="60" t="s">
        <v>302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0" sqref="F20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337</v>
      </c>
      <c r="B2" s="55" t="s">
        <v>338</v>
      </c>
      <c r="C2" s="55" t="s">
        <v>295</v>
      </c>
      <c r="D2" s="55">
        <v>37</v>
      </c>
      <c r="E2" s="55">
        <v>1996.5343</v>
      </c>
      <c r="F2" s="55">
        <v>311.40460000000002</v>
      </c>
      <c r="G2" s="55">
        <v>34.320095000000002</v>
      </c>
      <c r="H2" s="55">
        <v>20.721450000000001</v>
      </c>
      <c r="I2" s="55">
        <v>13.598644</v>
      </c>
      <c r="J2" s="55">
        <v>56.738143999999998</v>
      </c>
      <c r="K2" s="55">
        <v>34.331400000000002</v>
      </c>
      <c r="L2" s="55">
        <v>22.406742000000001</v>
      </c>
      <c r="M2" s="55">
        <v>20.806643000000001</v>
      </c>
      <c r="N2" s="55">
        <v>2.1035268</v>
      </c>
      <c r="O2" s="55">
        <v>9.0112190000000005</v>
      </c>
      <c r="P2" s="55">
        <v>1036.2109</v>
      </c>
      <c r="Q2" s="55">
        <v>18.118860000000002</v>
      </c>
      <c r="R2" s="55">
        <v>282.6678</v>
      </c>
      <c r="S2" s="55">
        <v>57.768030000000003</v>
      </c>
      <c r="T2" s="55">
        <v>2698.7973999999999</v>
      </c>
      <c r="U2" s="55">
        <v>2.6394975000000001</v>
      </c>
      <c r="V2" s="55">
        <v>14.719747999999999</v>
      </c>
      <c r="W2" s="55">
        <v>111.93330400000001</v>
      </c>
      <c r="X2" s="55">
        <v>60.027554000000002</v>
      </c>
      <c r="Y2" s="55">
        <v>1.4171800000000001</v>
      </c>
      <c r="Z2" s="55">
        <v>1.126088</v>
      </c>
      <c r="AA2" s="55">
        <v>15.866733999999999</v>
      </c>
      <c r="AB2" s="55">
        <v>1.4342436000000001</v>
      </c>
      <c r="AC2" s="55">
        <v>443.54820000000001</v>
      </c>
      <c r="AD2" s="55">
        <v>4.9269369999999997</v>
      </c>
      <c r="AE2" s="55">
        <v>2.0885959999999999</v>
      </c>
      <c r="AF2" s="55">
        <v>0.59513890000000003</v>
      </c>
      <c r="AG2" s="55">
        <v>314.11709999999999</v>
      </c>
      <c r="AH2" s="55">
        <v>207.95231999999999</v>
      </c>
      <c r="AI2" s="55">
        <v>106.16477</v>
      </c>
      <c r="AJ2" s="55">
        <v>1043.7198000000001</v>
      </c>
      <c r="AK2" s="55">
        <v>3765.6858000000002</v>
      </c>
      <c r="AL2" s="55">
        <v>64.957909999999998</v>
      </c>
      <c r="AM2" s="55">
        <v>2521.2527</v>
      </c>
      <c r="AN2" s="55">
        <v>124.41452</v>
      </c>
      <c r="AO2" s="55">
        <v>13.002471999999999</v>
      </c>
      <c r="AP2" s="55">
        <v>10.460032</v>
      </c>
      <c r="AQ2" s="55">
        <v>2.5424392</v>
      </c>
      <c r="AR2" s="55">
        <v>8.8769399999999994</v>
      </c>
      <c r="AS2" s="55">
        <v>657.41300000000001</v>
      </c>
      <c r="AT2" s="55">
        <v>0.12504493</v>
      </c>
      <c r="AU2" s="55">
        <v>3.4612620000000001</v>
      </c>
      <c r="AV2" s="55">
        <v>74.592320000000001</v>
      </c>
      <c r="AW2" s="55">
        <v>69.521780000000007</v>
      </c>
      <c r="AX2" s="55">
        <v>3.7991392999999998E-2</v>
      </c>
      <c r="AY2" s="55">
        <v>0.74105710000000002</v>
      </c>
      <c r="AZ2" s="55">
        <v>213.88657000000001</v>
      </c>
      <c r="BA2" s="55">
        <v>27.406471</v>
      </c>
      <c r="BB2" s="55">
        <v>7.5619440000000004</v>
      </c>
      <c r="BC2" s="55">
        <v>9.4361040000000003</v>
      </c>
      <c r="BD2" s="55">
        <v>10.4040985</v>
      </c>
      <c r="BE2" s="55">
        <v>0.74260230000000005</v>
      </c>
      <c r="BF2" s="55">
        <v>3.4751577</v>
      </c>
      <c r="BG2" s="55">
        <v>4.5795576000000001E-4</v>
      </c>
      <c r="BH2" s="55">
        <v>4.8022760000000003E-3</v>
      </c>
      <c r="BI2" s="55">
        <v>5.0454404999999997E-3</v>
      </c>
      <c r="BJ2" s="55">
        <v>4.3290479999999999E-2</v>
      </c>
      <c r="BK2" s="55">
        <v>3.5227366999999997E-5</v>
      </c>
      <c r="BL2" s="55">
        <v>0.25923585999999998</v>
      </c>
      <c r="BM2" s="55">
        <v>2.4179512999999999</v>
      </c>
      <c r="BN2" s="55">
        <v>0.66598239999999997</v>
      </c>
      <c r="BO2" s="55">
        <v>39.518859999999997</v>
      </c>
      <c r="BP2" s="55">
        <v>6.8365679999999998</v>
      </c>
      <c r="BQ2" s="55">
        <v>13.219728</v>
      </c>
      <c r="BR2" s="55">
        <v>50.21808</v>
      </c>
      <c r="BS2" s="55">
        <v>17.975859</v>
      </c>
      <c r="BT2" s="55">
        <v>8.0053099999999997</v>
      </c>
      <c r="BU2" s="55">
        <v>0.10523717</v>
      </c>
      <c r="BV2" s="55">
        <v>3.1300639999999998E-2</v>
      </c>
      <c r="BW2" s="55">
        <v>0.56312309999999999</v>
      </c>
      <c r="BX2" s="55">
        <v>0.97704210000000002</v>
      </c>
      <c r="BY2" s="55">
        <v>9.8140400000000003E-2</v>
      </c>
      <c r="BZ2" s="55">
        <v>4.4477356000000002E-4</v>
      </c>
      <c r="CA2" s="55">
        <v>0.67738560000000003</v>
      </c>
      <c r="CB2" s="55">
        <v>1.5631112999999999E-2</v>
      </c>
      <c r="CC2" s="55">
        <v>0.19107542999999999</v>
      </c>
      <c r="CD2" s="55">
        <v>1.4819340999999999</v>
      </c>
      <c r="CE2" s="55">
        <v>6.7729289999999998E-2</v>
      </c>
      <c r="CF2" s="55">
        <v>0.24401144999999999</v>
      </c>
      <c r="CG2" s="55">
        <v>0</v>
      </c>
      <c r="CH2" s="55">
        <v>4.7348380000000002E-2</v>
      </c>
      <c r="CI2" s="55">
        <v>5.0656750000000004E-3</v>
      </c>
      <c r="CJ2" s="55">
        <v>3.0924125</v>
      </c>
      <c r="CK2" s="55">
        <v>1.8787870000000002E-2</v>
      </c>
      <c r="CL2" s="55">
        <v>0.84885520000000003</v>
      </c>
      <c r="CM2" s="55">
        <v>2.4769169999999998</v>
      </c>
      <c r="CN2" s="55">
        <v>1717.682</v>
      </c>
      <c r="CO2" s="55">
        <v>2983.4245999999998</v>
      </c>
      <c r="CP2" s="55">
        <v>1578.0793000000001</v>
      </c>
      <c r="CQ2" s="55">
        <v>634.20196999999996</v>
      </c>
      <c r="CR2" s="55">
        <v>335.13659999999999</v>
      </c>
      <c r="CS2" s="55">
        <v>356.50011999999998</v>
      </c>
      <c r="CT2" s="55">
        <v>1699.8806999999999</v>
      </c>
      <c r="CU2" s="55">
        <v>962.18050000000005</v>
      </c>
      <c r="CV2" s="55">
        <v>1134.9845</v>
      </c>
      <c r="CW2" s="55">
        <v>1070.075</v>
      </c>
      <c r="CX2" s="55">
        <v>337.06256000000002</v>
      </c>
      <c r="CY2" s="55">
        <v>2260.1581999999999</v>
      </c>
      <c r="CZ2" s="55">
        <v>1056.1796999999999</v>
      </c>
      <c r="DA2" s="55">
        <v>2514.0133999999998</v>
      </c>
      <c r="DB2" s="55">
        <v>2531.3915999999999</v>
      </c>
      <c r="DC2" s="55">
        <v>3397.3571999999999</v>
      </c>
      <c r="DD2" s="55">
        <v>5596.5913</v>
      </c>
      <c r="DE2" s="55">
        <v>1173.2086999999999</v>
      </c>
      <c r="DF2" s="55">
        <v>2892.6248000000001</v>
      </c>
      <c r="DG2" s="55">
        <v>1268.4540999999999</v>
      </c>
      <c r="DH2" s="55">
        <v>71.396095000000003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27.406471</v>
      </c>
      <c r="B6">
        <f>BB2</f>
        <v>7.5619440000000004</v>
      </c>
      <c r="C6">
        <f>BC2</f>
        <v>9.4361040000000003</v>
      </c>
      <c r="D6">
        <f>BD2</f>
        <v>10.4040985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K19" sqref="K19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30504</v>
      </c>
      <c r="C2" s="51">
        <f ca="1">YEAR(TODAY())-YEAR(B2)+IF(TODAY()&gt;=DATE(YEAR(TODAY()),MONTH(B2),DAY(B2)),0,-1)</f>
        <v>38</v>
      </c>
      <c r="E2" s="47">
        <v>177</v>
      </c>
      <c r="F2" s="48" t="s">
        <v>275</v>
      </c>
      <c r="G2" s="47">
        <v>100</v>
      </c>
      <c r="H2" s="46" t="s">
        <v>40</v>
      </c>
      <c r="I2" s="67">
        <f>ROUND(G3/E3^2,1)</f>
        <v>31.9</v>
      </c>
    </row>
    <row r="3" spans="1:9" x14ac:dyDescent="0.3">
      <c r="E3" s="46">
        <f>E2/100</f>
        <v>1.77</v>
      </c>
      <c r="F3" s="46" t="s">
        <v>39</v>
      </c>
      <c r="G3" s="46">
        <f>G2</f>
        <v>100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44343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V28" sqref="V28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박병민, ID : H1900736)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20일 10:35:05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A17" sqref="AA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44343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38</v>
      </c>
      <c r="G12" s="132"/>
      <c r="H12" s="132"/>
      <c r="I12" s="132"/>
      <c r="K12" s="123">
        <f>'개인정보 및 신체계측 입력'!E2</f>
        <v>177</v>
      </c>
      <c r="L12" s="124"/>
      <c r="M12" s="117">
        <f>'개인정보 및 신체계측 입력'!G2</f>
        <v>100</v>
      </c>
      <c r="N12" s="118"/>
      <c r="O12" s="113" t="s">
        <v>270</v>
      </c>
      <c r="P12" s="107"/>
      <c r="Q12" s="110">
        <f>'개인정보 및 신체계측 입력'!I2</f>
        <v>31.9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박병민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77.375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8.5280000000000005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14.098000000000001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0.7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0.9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1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8.5</v>
      </c>
      <c r="L72" s="34" t="s">
        <v>52</v>
      </c>
      <c r="M72" s="34">
        <f>ROUND('DRIs DATA'!K8,1)</f>
        <v>5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37.69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122.66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60.03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95.62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39.26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251.05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130.02000000000001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2400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2021-08-20T01:57:26Z</dcterms:modified>
</cp:coreProperties>
</file>