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<sst xmlns="http://schemas.openxmlformats.org/spreadsheetml/2006/main" count="692" uniqueCount="366">
  <si>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</si>
  <si>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</si>
  <si>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</si>
  <si>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</si>
  <si>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</si>
  <si>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</si>
  <si>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</si>
  <si>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</si>
  <si>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</si>
  <si>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</si>
  <si>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</si>
  <si>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</si>
  <si>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</si>
  <si>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</si>
  <si>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</si>
  <si>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</si>
  <si>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</si>
  <si>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</si>
  <si>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</si>
  <si>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</si>
  <si>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</si>
  <si>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</si>
  <si>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</si>
  <si>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</si>
  <si>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</si>
  <si>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</si>
  <si>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</si>
  <si>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</si>
  <si>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</si>
  <si>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</si>
  <si>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</si>
  <si>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</si>
  <si>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</si>
  <si>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</si>
  <si>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</si>
  <si>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</si>
  <si>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</si>
  <si>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</si>
  <si>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</si>
  <si>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</si>
  <si>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</si>
  <si>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</si>
  <si>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</si>
  <si>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</si>
  <si>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</si>
  <si>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</si>
  <si>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</si>
  <si>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</si>
  <si>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</si>
  <si>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</si>
  <si>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</si>
  <si>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</si>
  <si>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</si>
  <si>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</si>
  <si>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</si>
  <si>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</si>
  <si>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</si>
  <si>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</si>
  <si>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</si>
  <si>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</si>
  <si>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</si>
  <si>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</si>
  <si>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</si>
  <si>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</si>
  <si>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</si>
  <si>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</si>
  <si>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</si>
  <si>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</si>
  <si>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</si>
  <si>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</si>
  <si>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</si>
  <si>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</si>
  <si>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</si>
  <si>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</si>
  <si>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</si>
  <si>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</si>
  <si>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</si>
  <si>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</si>
  <si>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</si>
  <si>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</si>
  <si>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</si>
  <si>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</si>
  <si>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</si>
  <si>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</si>
  <si>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</si>
  <si>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</si>
  <si>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</si>
  <si>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</si>
  <si>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</si>
  <si>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</si>
  <si>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</si>
  <si>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</si>
  <si>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</si>
  <si>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</si>
  <si>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</si>
  <si>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</si>
  <si>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</si>
  <si>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</si>
  <si>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</si>
  <si>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</si>
  <si>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</si>
  <si>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</si>
  <si>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</si>
  <si>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</si>
  <si>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</si>
  <si>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</si>
  <si>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</si>
  <si>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</si>
  <si>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</si>
  <si>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</si>
  <si>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</si>
  <si>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</si>
  <si>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</si>
  <si>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</si>
  <si>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</si>
  <si>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</si>
  <si>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</si>
  <si>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</si>
  <si>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</si>
  <si>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</si>
  <si>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</si>
  <si>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</si>
  <si>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</si>
  <si>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</si>
  <si>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</si>
  <si>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</si>
  <si>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</si>
  <si>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</si>
  <si>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</si>
  <si>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</si>
  <si>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</si>
  <si>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</si>
  <si>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</si>
  <si>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</si>
  <si>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</si>
  <si>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</si>
  <si>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</si>
  <si>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</si>
  <si>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</si>
  <si>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</si>
  <si>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</si>
  <si>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</si>
  <si>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</si>
  <si>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</si>
  <si>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</si>
  <si>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</si>
  <si>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</si>
  <si>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</si>
  <si>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</si>
  <si>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</si>
  <si>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</si>
  <si>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</si>
  <si>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</si>
  <si>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</si>
  <si>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</si>
  <si>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</si>
  <si>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</si>
  <si>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</si>
  <si>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</si>
  <si>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</si>
  <si>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</si>
  <si>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</si>
  <si>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</si>
  <si>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</si>
  <si>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</si>
  <si>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</si>
  <si>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</si>
  <si>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</si>
  <si>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</si>
  <si>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</si>
  <si>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</si>
  <si>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</si>
  <si>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</si>
  <si>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</si>
  <si>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</si>
  <si>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</si>
  <si>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</si>
  <si>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</si>
  <si>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</si>
  <si>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</si>
  <si>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</si>
  <si>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</si>
  <si>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</si>
  <si>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</si>
  <si>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</si>
  <si>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</si>
  <si>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</si>
  <si>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</si>
  <si>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</si>
  <si>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</si>
  <si>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</si>
  <si>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</si>
  <si>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</si>
  <si>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</si>
  <si>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</si>
  <si>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</si>
  <si>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</si>
  <si>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</si>
  <si>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</si>
  <si>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</si>
  <si>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</si>
  <si>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</si>
  <si>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</si>
  <si>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</si>
  <si>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</si>
  <si>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</si>
  <si>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</si>
  <si>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</si>
  <si>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</si>
  <si>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</si>
  <si>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</si>
  <si>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</si>
  <si>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</si>
  <si>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</si>
  <si>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</si>
  <si>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</si>
  <si>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</si>
  <si>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</si>
  <si>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</si>
  <si>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</si>
  <si>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</si>
  <si>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</si>
  <si>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</si>
  <si>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</si>
  <si>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</si>
  <si>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</si>
  <si>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</si>
  <si>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</si>
  <si>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</si>
  <si>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</si>
  <si>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</si>
  <si>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</si>
  <si>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</si>
  <si>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</si>
  <si>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</si>
  <si>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</si>
  <si>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</si>
  <si>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</si>
  <si>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</si>
  <si>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</si>
  <si>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</si>
  <si>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</si>
  <si>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</si>
  <si>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</si>
  <si>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</si>
  <si>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</si>
  <si>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</si>
  <si>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</si>
  <si>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</si>
  <si>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</si>
  <si>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</si>
  <si>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</si>
  <si>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</si>
  <si>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</si>
  <si>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</si>
  <si>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</si>
  <si>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</si>
  <si>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</si>
  <si>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</si>
  <si>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</si>
  <si>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</si>
  <si>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</si>
  <si>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</si>
  <si>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</si>
  <si>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</si>
  <si>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</si>
  <si>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</si>
  <si>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</si>
  <si>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</si>
  <si>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</si>
  <si>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</si>
  <si>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</si>
  <si>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</si>
  <si>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</si>
  <si>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</si>
  <si>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</si>
  <si>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</si>
  <si>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판토텐산</t>
    <phoneticPr fontId="1" type="noConversion"/>
  </si>
  <si>
    <t>망간</t>
    <phoneticPr fontId="1" type="noConversion"/>
  </si>
  <si>
    <t>셀레늄</t>
    <phoneticPr fontId="1" type="noConversion"/>
  </si>
  <si>
    <t>수용성 비타민</t>
    <phoneticPr fontId="1" type="noConversion"/>
  </si>
  <si>
    <t>다량 무기질</t>
    <phoneticPr fontId="1" type="noConversion"/>
  </si>
  <si>
    <t>몰리브덴</t>
    <phoneticPr fontId="1" type="noConversion"/>
  </si>
  <si>
    <t>충분섭취량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</si>
  <si>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</si>
  <si>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</si>
  <si>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</si>
  <si>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엽산(μg DFE/일)</t>
    <phoneticPr fontId="1" type="noConversion"/>
  </si>
  <si>
    <t>미량 무기질</t>
    <phoneticPr fontId="1" type="noConversion"/>
  </si>
  <si>
    <t>섭취량</t>
    <phoneticPr fontId="1" type="noConversion"/>
  </si>
  <si>
    <t>적정비율(최대)</t>
    <phoneticPr fontId="1" type="noConversion"/>
  </si>
  <si>
    <t>비타민K</t>
    <phoneticPr fontId="1" type="noConversion"/>
  </si>
  <si>
    <t>리보플라빈</t>
    <phoneticPr fontId="1" type="noConversion"/>
  </si>
  <si>
    <t>엽산</t>
    <phoneticPr fontId="1" type="noConversion"/>
  </si>
  <si>
    <t>몰리브덴(ug/일)</t>
    <phoneticPr fontId="1" type="noConversion"/>
  </si>
  <si>
    <t>크롬(ug/일)</t>
    <phoneticPr fontId="1" type="noConversion"/>
  </si>
  <si>
    <t>지방</t>
    <phoneticPr fontId="1" type="noConversion"/>
  </si>
  <si>
    <t>권장섭취량</t>
    <phoneticPr fontId="1" type="noConversion"/>
  </si>
  <si>
    <t>비타민A</t>
    <phoneticPr fontId="1" type="noConversion"/>
  </si>
  <si>
    <t>염소</t>
    <phoneticPr fontId="1" type="noConversion"/>
  </si>
  <si>
    <t>요오드</t>
    <phoneticPr fontId="1" type="noConversion"/>
  </si>
  <si>
    <t>크롬</t>
    <phoneticPr fontId="1" type="noConversion"/>
  </si>
  <si>
    <t>정보</t>
    <phoneticPr fontId="1" type="noConversion"/>
  </si>
  <si>
    <t>출력시각</t>
    <phoneticPr fontId="1" type="noConversion"/>
  </si>
  <si>
    <t>불포화지방산</t>
    <phoneticPr fontId="1" type="noConversion"/>
  </si>
  <si>
    <t>n-6불포화</t>
    <phoneticPr fontId="1" type="noConversion"/>
  </si>
  <si>
    <t>평균필요량</t>
    <phoneticPr fontId="1" type="noConversion"/>
  </si>
  <si>
    <t>지용성 비타민</t>
    <phoneticPr fontId="1" type="noConversion"/>
  </si>
  <si>
    <t>비타민C</t>
    <phoneticPr fontId="1" type="noConversion"/>
  </si>
  <si>
    <t>인</t>
    <phoneticPr fontId="1" type="noConversion"/>
  </si>
  <si>
    <t>마그네슘</t>
    <phoneticPr fontId="1" type="noConversion"/>
  </si>
  <si>
    <t>아연</t>
    <phoneticPr fontId="1" type="noConversion"/>
  </si>
  <si>
    <t>구리</t>
    <phoneticPr fontId="1" type="noConversion"/>
  </si>
  <si>
    <t>구리(ug/일)</t>
    <phoneticPr fontId="1" type="noConversion"/>
  </si>
  <si>
    <t>섭취량</t>
    <phoneticPr fontId="1" type="noConversion"/>
  </si>
  <si>
    <t>적정비율(최소)</t>
    <phoneticPr fontId="1" type="noConversion"/>
  </si>
  <si>
    <t>(설문지 : FFQ 95문항 설문지, 사용자 : 정서안, ID : H1900738)</t>
  </si>
  <si>
    <t>2021년 08월 20일 10:37:22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</si>
  <si>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</si>
  <si>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</si>
  <si>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</si>
  <si>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</si>
  <si>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</si>
  <si>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</si>
  <si>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</si>
  <si>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단백질</t>
    <phoneticPr fontId="1" type="noConversion"/>
  </si>
  <si>
    <t>n-3불포화</t>
    <phoneticPr fontId="1" type="noConversion"/>
  </si>
  <si>
    <t>평균필요량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</si>
  <si>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</si>
  <si>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</si>
  <si>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</si>
  <si>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</si>
  <si>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</si>
  <si>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</si>
  <si>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</si>
  <si>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충분섭취량</t>
    <phoneticPr fontId="1" type="noConversion"/>
  </si>
  <si>
    <t>상한섭취량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</si>
  <si>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</si>
  <si>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</si>
  <si>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</si>
  <si>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충분섭취량</t>
    <phoneticPr fontId="1" type="noConversion"/>
  </si>
  <si>
    <t>권장섭취량</t>
    <phoneticPr fontId="1" type="noConversion"/>
  </si>
  <si>
    <t>비타민A(μg RAE/일)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</si>
  <si>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</si>
  <si>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</si>
  <si>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</si>
  <si>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</si>
  <si>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비오틴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</si>
  <si>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</si>
  <si>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</si>
  <si>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</si>
  <si>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</si>
  <si>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</si>
  <si>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권장섭취량</t>
    <phoneticPr fontId="1" type="noConversion"/>
  </si>
  <si>
    <t>상한섭취량</t>
    <phoneticPr fontId="1" type="noConversion"/>
  </si>
  <si>
    <t>평균필요량</t>
    <phoneticPr fontId="1" type="noConversion"/>
  </si>
  <si>
    <t>칼슘</t>
    <phoneticPr fontId="1" type="noConversion"/>
  </si>
  <si>
    <t>나트륨</t>
    <phoneticPr fontId="1" type="noConversion"/>
  </si>
  <si>
    <t>칼륨</t>
    <phoneticPr fontId="1" type="noConversion"/>
  </si>
  <si>
    <t>권장섭취량</t>
    <phoneticPr fontId="1" type="noConversion"/>
  </si>
  <si>
    <t>섭취량</t>
    <phoneticPr fontId="1" type="noConversion"/>
  </si>
  <si>
    <t>철</t>
    <phoneticPr fontId="1" type="noConversion"/>
  </si>
  <si>
    <t>불소</t>
    <phoneticPr fontId="1" type="noConversion"/>
  </si>
  <si>
    <t>H1900738</t>
  </si>
  <si>
    <t>정서안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</si>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</sst>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59.757370000000002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4136"/>
        <c:axId val="6654528"/>
      </c:barChart>
      <c:catAx>
        <c:axId val="665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4528"/>
        <c:crosses val="autoZero"/>
        <c:auto val="1"/>
        <c:lblAlgn val="ctr"/>
        <c:lblOffset val="100"/>
        <c:noMultiLvlLbl val="0"/>
      </c:catAx>
      <c:valAx>
        <c:axId val="665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3.6669881000000002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3616"/>
        <c:axId val="183294008"/>
      </c:barChart>
      <c:catAx>
        <c:axId val="18329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4008"/>
        <c:crosses val="autoZero"/>
        <c:auto val="1"/>
        <c:lblAlgn val="ctr"/>
        <c:lblOffset val="100"/>
        <c:noMultiLvlLbl val="0"/>
      </c:catAx>
      <c:valAx>
        <c:axId val="183294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7.0006110000000001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4400"/>
        <c:axId val="183291264"/>
      </c:barChart>
      <c:catAx>
        <c:axId val="18329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1264"/>
        <c:crosses val="autoZero"/>
        <c:auto val="1"/>
        <c:lblAlgn val="ctr"/>
        <c:lblOffset val="100"/>
        <c:noMultiLvlLbl val="0"/>
      </c:catAx>
      <c:valAx>
        <c:axId val="18329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1183.2109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1656"/>
        <c:axId val="183292440"/>
      </c:barChart>
      <c:catAx>
        <c:axId val="18329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2440"/>
        <c:crosses val="autoZero"/>
        <c:auto val="1"/>
        <c:lblAlgn val="ctr"/>
        <c:lblOffset val="100"/>
        <c:noMultiLvlLbl val="0"/>
      </c:catAx>
      <c:valAx>
        <c:axId val="18329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4371.741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3224"/>
        <c:axId val="200032008"/>
      </c:barChart>
      <c:catAx>
        <c:axId val="18329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2008"/>
        <c:crosses val="autoZero"/>
        <c:auto val="1"/>
        <c:lblAlgn val="ctr"/>
        <c:lblOffset val="100"/>
        <c:noMultiLvlLbl val="0"/>
      </c:catAx>
      <c:valAx>
        <c:axId val="200032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319.57028000000003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30440"/>
        <c:axId val="200029656"/>
      </c:barChart>
      <c:catAx>
        <c:axId val="20003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29656"/>
        <c:crosses val="autoZero"/>
        <c:auto val="1"/>
        <c:lblAlgn val="ctr"/>
        <c:lblOffset val="100"/>
        <c:noMultiLvlLbl val="0"/>
      </c:catAx>
      <c:valAx>
        <c:axId val="200029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3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154.92975000000001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30048"/>
        <c:axId val="200030832"/>
      </c:barChart>
      <c:catAx>
        <c:axId val="20003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0832"/>
        <c:crosses val="autoZero"/>
        <c:auto val="1"/>
        <c:lblAlgn val="ctr"/>
        <c:lblOffset val="100"/>
        <c:noMultiLvlLbl val="0"/>
      </c:catAx>
      <c:valAx>
        <c:axId val="20003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8.7963760000000004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29264"/>
        <c:axId val="200031224"/>
      </c:barChart>
      <c:catAx>
        <c:axId val="20002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1224"/>
        <c:crosses val="autoZero"/>
        <c:auto val="1"/>
        <c:lblAlgn val="ctr"/>
        <c:lblOffset val="100"/>
        <c:noMultiLvlLbl val="0"/>
      </c:catAx>
      <c:valAx>
        <c:axId val="200031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2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1351.8964000000001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3776"/>
        <c:axId val="683954168"/>
      </c:barChart>
      <c:catAx>
        <c:axId val="68395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4168"/>
        <c:crosses val="autoZero"/>
        <c:auto val="1"/>
        <c:lblAlgn val="ctr"/>
        <c:lblOffset val="100"/>
        <c:noMultiLvlLbl val="0"/>
      </c:catAx>
      <c:valAx>
        <c:axId val="6839541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0.11680271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2600"/>
        <c:axId val="683952208"/>
      </c:barChart>
      <c:catAx>
        <c:axId val="68395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2208"/>
        <c:crosses val="autoZero"/>
        <c:auto val="1"/>
        <c:lblAlgn val="ctr"/>
        <c:lblOffset val="100"/>
        <c:noMultiLvlLbl val="0"/>
      </c:catAx>
      <c:valAx>
        <c:axId val="68395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2.8119356999999998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2992"/>
        <c:axId val="683954952"/>
      </c:barChart>
      <c:catAx>
        <c:axId val="68395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4952"/>
        <c:crosses val="autoZero"/>
        <c:auto val="1"/>
        <c:lblAlgn val="ctr"/>
        <c:lblOffset val="100"/>
        <c:noMultiLvlLbl val="0"/>
      </c:catAx>
      <c:valAx>
        <c:axId val="683954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31.722083999999999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4920"/>
        <c:axId val="6655312"/>
      </c:barChart>
      <c:catAx>
        <c:axId val="665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5312"/>
        <c:crosses val="autoZero"/>
        <c:auto val="1"/>
        <c:lblAlgn val="ctr"/>
        <c:lblOffset val="100"/>
        <c:noMultiLvlLbl val="0"/>
      </c:catAx>
      <c:valAx>
        <c:axId val="6655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182.85622000000001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79688"/>
        <c:axId val="692880080"/>
      </c:barChart>
      <c:catAx>
        <c:axId val="69287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0080"/>
        <c:crosses val="autoZero"/>
        <c:auto val="1"/>
        <c:lblAlgn val="ctr"/>
        <c:lblOffset val="100"/>
        <c:noMultiLvlLbl val="0"/>
      </c:catAx>
      <c:valAx>
        <c:axId val="69288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60.344448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79296"/>
        <c:axId val="692880472"/>
      </c:barChart>
      <c:catAx>
        <c:axId val="69287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0472"/>
        <c:crosses val="autoZero"/>
        <c:auto val="1"/>
        <c:lblAlgn val="ctr"/>
        <c:lblOffset val="100"/>
        <c:noMultiLvlLbl val="0"/>
      </c:catAx>
      <c:valAx>
        <c:axId val="69288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7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5.8029999999999999</c:v>
                </c:pt>
                <c:pt idx="1">
                  <c:v>13.018000000000001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2881648"/>
        <c:axId val="692882040"/>
      </c:barChart>
      <c:catAx>
        <c:axId val="69288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2040"/>
        <c:crosses val="autoZero"/>
        <c:auto val="1"/>
        <c:lblAlgn val="ctr"/>
        <c:lblOffset val="100"/>
        <c:noMultiLvlLbl val="0"/>
      </c:catAx>
      <c:valAx>
        <c:axId val="69288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8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12.767104</c:v>
                </c:pt>
                <c:pt idx="1">
                  <c:v>11.560881999999999</c:v>
                </c:pt>
                <c:pt idx="2">
                  <c:v>13.503053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835.51715000000002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8408"/>
        <c:axId val="594346840"/>
      </c:barChart>
      <c:catAx>
        <c:axId val="59434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6840"/>
        <c:crosses val="autoZero"/>
        <c:auto val="1"/>
        <c:lblAlgn val="ctr"/>
        <c:lblOffset val="100"/>
        <c:noMultiLvlLbl val="0"/>
      </c:catAx>
      <c:valAx>
        <c:axId val="594346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21.860191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8800"/>
        <c:axId val="594349192"/>
      </c:barChart>
      <c:catAx>
        <c:axId val="59434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9192"/>
        <c:crosses val="autoZero"/>
        <c:auto val="1"/>
        <c:lblAlgn val="ctr"/>
        <c:lblOffset val="100"/>
        <c:noMultiLvlLbl val="0"/>
      </c:catAx>
      <c:valAx>
        <c:axId val="59434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74.715999999999994</c:v>
                </c:pt>
                <c:pt idx="1">
                  <c:v>10.198</c:v>
                </c:pt>
                <c:pt idx="2">
                  <c:v>15.085000000000001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4346056"/>
        <c:axId val="594346448"/>
      </c:barChart>
      <c:catAx>
        <c:axId val="59434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6448"/>
        <c:crosses val="autoZero"/>
        <c:auto val="1"/>
        <c:lblAlgn val="ctr"/>
        <c:lblOffset val="100"/>
        <c:noMultiLvlLbl val="0"/>
      </c:catAx>
      <c:valAx>
        <c:axId val="594346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1738.6058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7624"/>
        <c:axId val="693458680"/>
      </c:barChart>
      <c:catAx>
        <c:axId val="59434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8680"/>
        <c:crosses val="autoZero"/>
        <c:auto val="1"/>
        <c:lblAlgn val="ctr"/>
        <c:lblOffset val="100"/>
        <c:noMultiLvlLbl val="0"/>
      </c:catAx>
      <c:valAx>
        <c:axId val="693458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278.56707999999998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59856"/>
        <c:axId val="693459072"/>
      </c:barChart>
      <c:catAx>
        <c:axId val="69345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9072"/>
        <c:crosses val="autoZero"/>
        <c:auto val="1"/>
        <c:lblAlgn val="ctr"/>
        <c:lblOffset val="100"/>
        <c:noMultiLvlLbl val="0"/>
      </c:catAx>
      <c:valAx>
        <c:axId val="693459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5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708.32512999999994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60248"/>
        <c:axId val="693457504"/>
      </c:barChart>
      <c:catAx>
        <c:axId val="69346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7504"/>
        <c:crosses val="autoZero"/>
        <c:auto val="1"/>
        <c:lblAlgn val="ctr"/>
        <c:lblOffset val="100"/>
        <c:noMultiLvlLbl val="0"/>
      </c:catAx>
      <c:valAx>
        <c:axId val="69345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6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4.8009652999999997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6096"/>
        <c:axId val="613777072"/>
      </c:barChart>
      <c:catAx>
        <c:axId val="665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7072"/>
        <c:crosses val="autoZero"/>
        <c:auto val="1"/>
        <c:lblAlgn val="ctr"/>
        <c:lblOffset val="100"/>
        <c:noMultiLvlLbl val="0"/>
      </c:catAx>
      <c:valAx>
        <c:axId val="61377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3561.7534000000001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57896"/>
        <c:axId val="693458288"/>
      </c:barChart>
      <c:catAx>
        <c:axId val="69345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8288"/>
        <c:crosses val="autoZero"/>
        <c:auto val="1"/>
        <c:lblAlgn val="ctr"/>
        <c:lblOffset val="100"/>
        <c:noMultiLvlLbl val="0"/>
      </c:catAx>
      <c:valAx>
        <c:axId val="69345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5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15.703217499999999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343768"/>
        <c:axId val="692348080"/>
      </c:barChart>
      <c:catAx>
        <c:axId val="692343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348080"/>
        <c:crosses val="autoZero"/>
        <c:auto val="1"/>
        <c:lblAlgn val="ctr"/>
        <c:lblOffset val="100"/>
        <c:noMultiLvlLbl val="0"/>
      </c:catAx>
      <c:valAx>
        <c:axId val="69234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34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2.0532138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348864"/>
        <c:axId val="692346904"/>
      </c:barChart>
      <c:catAx>
        <c:axId val="69234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346904"/>
        <c:crosses val="autoZero"/>
        <c:auto val="1"/>
        <c:lblAlgn val="ctr"/>
        <c:lblOffset val="100"/>
        <c:noMultiLvlLbl val="0"/>
      </c:catAx>
      <c:valAx>
        <c:axId val="69234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3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395.04498000000001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9032"/>
        <c:axId val="613779424"/>
      </c:barChart>
      <c:catAx>
        <c:axId val="61377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9424"/>
        <c:crosses val="autoZero"/>
        <c:auto val="1"/>
        <c:lblAlgn val="ctr"/>
        <c:lblOffset val="100"/>
        <c:noMultiLvlLbl val="0"/>
      </c:catAx>
      <c:valAx>
        <c:axId val="61377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1.7662739000000001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3088"/>
        <c:axId val="686972696"/>
      </c:barChart>
      <c:catAx>
        <c:axId val="68697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2696"/>
        <c:crosses val="autoZero"/>
        <c:auto val="1"/>
        <c:lblAlgn val="ctr"/>
        <c:lblOffset val="100"/>
        <c:noMultiLvlLbl val="0"/>
      </c:catAx>
      <c:valAx>
        <c:axId val="686972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15.209232999999999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1912"/>
        <c:axId val="686972304"/>
      </c:barChart>
      <c:catAx>
        <c:axId val="68697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2304"/>
        <c:crosses val="autoZero"/>
        <c:auto val="1"/>
        <c:lblAlgn val="ctr"/>
        <c:lblOffset val="100"/>
        <c:noMultiLvlLbl val="0"/>
      </c:catAx>
      <c:valAx>
        <c:axId val="686972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2.0532138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3872"/>
        <c:axId val="686974264"/>
      </c:barChart>
      <c:catAx>
        <c:axId val="68697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4264"/>
        <c:crosses val="autoZero"/>
        <c:auto val="1"/>
        <c:lblAlgn val="ctr"/>
        <c:lblOffset val="100"/>
        <c:noMultiLvlLbl val="0"/>
      </c:catAx>
      <c:valAx>
        <c:axId val="68697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693.43200000000002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5440"/>
        <c:axId val="613776680"/>
      </c:barChart>
      <c:catAx>
        <c:axId val="68697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6680"/>
        <c:crosses val="autoZero"/>
        <c:auto val="1"/>
        <c:lblAlgn val="ctr"/>
        <c:lblOffset val="100"/>
        <c:noMultiLvlLbl val="0"/>
      </c:catAx>
      <c:valAx>
        <c:axId val="61377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10.177787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7856"/>
        <c:axId val="613778248"/>
      </c:barChart>
      <c:catAx>
        <c:axId val="61377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8248"/>
        <c:crosses val="autoZero"/>
        <c:auto val="1"/>
        <c:lblAlgn val="ctr"/>
        <c:lblOffset val="100"/>
        <c:noMultiLvlLbl val="0"/>
      </c:catAx>
      <c:valAx>
        <c:axId val="61377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정서안, ID : H1900738)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10:37:22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1738.6058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59.757370000000002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31.722083999999999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74.715999999999994</v>
      </c>
      <c r="G8" s="59">
        <f>'DRIs DATA 입력'!G8</f>
        <v>10.198</v>
      </c>
      <c r="H8" s="59">
        <f>'DRIs DATA 입력'!H8</f>
        <v>15.085000000000001</v>
      </c>
      <c r="I8" s="55"/>
      <c r="J8" s="59" t="s">
        <v>215</v>
      </c>
      <c r="K8" s="59">
        <f>'DRIs DATA 입력'!K8</f>
        <v>5.8029999999999999</v>
      </c>
      <c r="L8" s="59">
        <f>'DRIs DATA 입력'!L8</f>
        <v>13.018000000000001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835.51715000000002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21.860191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4.8009652999999997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395.04498000000001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278.56707999999998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1.780786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1.7662739000000001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15.209232999999999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2.0532138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693.43200000000002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10.177787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3.6669881000000002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7.0006110000000001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708.32512999999994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1183.2109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3561.7534000000001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4371.741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319.57028000000003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154.92975000000001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15.703217499999999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8.7963760000000004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1351.8964000000001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0.11680271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2.8119356999999998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182.85622000000001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60.344448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302</v>
      </c>
      <c r="B1" s="55" t="s">
        <v>316</v>
      </c>
      <c r="G1" s="56" t="s">
        <v>303</v>
      </c>
      <c r="H1" s="55" t="s">
        <v>317</v>
      </c>
    </row>
    <row r="3" spans="1:27" x14ac:dyDescent="0.3">
      <c r="A3" s="65" t="s">
        <v>318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319</v>
      </c>
      <c r="B4" s="66"/>
      <c r="C4" s="66"/>
      <c r="E4" s="61" t="s">
        <v>320</v>
      </c>
      <c r="F4" s="62"/>
      <c r="G4" s="62"/>
      <c r="H4" s="63"/>
      <c r="J4" s="61" t="s">
        <v>304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321</v>
      </c>
      <c r="V4" s="66"/>
      <c r="W4" s="66"/>
      <c r="X4" s="66"/>
      <c r="Y4" s="66"/>
      <c r="Z4" s="66"/>
    </row>
    <row r="5" spans="1:27" x14ac:dyDescent="0.3">
      <c r="A5" s="60"/>
      <c r="B5" s="60" t="s">
        <v>322</v>
      </c>
      <c r="C5" s="60" t="s">
        <v>323</v>
      </c>
      <c r="E5" s="60"/>
      <c r="F5" s="60" t="s">
        <v>324</v>
      </c>
      <c r="G5" s="60" t="s">
        <v>296</v>
      </c>
      <c r="H5" s="60" t="s">
        <v>325</v>
      </c>
      <c r="J5" s="60"/>
      <c r="K5" s="60" t="s">
        <v>326</v>
      </c>
      <c r="L5" s="60" t="s">
        <v>305</v>
      </c>
      <c r="N5" s="60"/>
      <c r="O5" s="60" t="s">
        <v>327</v>
      </c>
      <c r="P5" s="60" t="s">
        <v>297</v>
      </c>
      <c r="Q5" s="60" t="s">
        <v>283</v>
      </c>
      <c r="R5" s="60" t="s">
        <v>328</v>
      </c>
      <c r="S5" s="60" t="s">
        <v>329</v>
      </c>
      <c r="U5" s="60"/>
      <c r="V5" s="60" t="s">
        <v>330</v>
      </c>
      <c r="W5" s="60" t="s">
        <v>297</v>
      </c>
      <c r="X5" s="60" t="s">
        <v>283</v>
      </c>
      <c r="Y5" s="60" t="s">
        <v>328</v>
      </c>
      <c r="Z5" s="60" t="s">
        <v>323</v>
      </c>
    </row>
    <row r="6" spans="1:27" x14ac:dyDescent="0.3">
      <c r="A6" s="60" t="s">
        <v>331</v>
      </c>
      <c r="B6" s="60">
        <v>1800</v>
      </c>
      <c r="C6" s="60">
        <v>1738.6058</v>
      </c>
      <c r="E6" s="60" t="s">
        <v>315</v>
      </c>
      <c r="F6" s="60">
        <v>55</v>
      </c>
      <c r="G6" s="60">
        <v>15</v>
      </c>
      <c r="H6" s="60">
        <v>7</v>
      </c>
      <c r="J6" s="60" t="s">
        <v>332</v>
      </c>
      <c r="K6" s="60">
        <v>0.1</v>
      </c>
      <c r="L6" s="60">
        <v>4</v>
      </c>
      <c r="N6" s="60" t="s">
        <v>333</v>
      </c>
      <c r="O6" s="60">
        <v>40</v>
      </c>
      <c r="P6" s="60">
        <v>50</v>
      </c>
      <c r="Q6" s="60">
        <v>0</v>
      </c>
      <c r="R6" s="60">
        <v>0</v>
      </c>
      <c r="S6" s="60">
        <v>59.757370000000002</v>
      </c>
      <c r="U6" s="60" t="s">
        <v>334</v>
      </c>
      <c r="V6" s="60">
        <v>0</v>
      </c>
      <c r="W6" s="60">
        <v>0</v>
      </c>
      <c r="X6" s="60">
        <v>20</v>
      </c>
      <c r="Y6" s="60">
        <v>0</v>
      </c>
      <c r="Z6" s="60">
        <v>31.722083999999999</v>
      </c>
    </row>
    <row r="7" spans="1:27" x14ac:dyDescent="0.3">
      <c r="E7" s="60" t="s">
        <v>290</v>
      </c>
      <c r="F7" s="60">
        <v>65</v>
      </c>
      <c r="G7" s="60">
        <v>30</v>
      </c>
      <c r="H7" s="60">
        <v>20</v>
      </c>
      <c r="J7" s="60" t="s">
        <v>290</v>
      </c>
      <c r="K7" s="60">
        <v>1</v>
      </c>
      <c r="L7" s="60">
        <v>10</v>
      </c>
    </row>
    <row r="8" spans="1:27" x14ac:dyDescent="0.3">
      <c r="E8" s="60" t="s">
        <v>284</v>
      </c>
      <c r="F8" s="60">
        <v>74.715999999999994</v>
      </c>
      <c r="G8" s="60">
        <v>10.198</v>
      </c>
      <c r="H8" s="60">
        <v>15.085000000000001</v>
      </c>
      <c r="J8" s="60" t="s">
        <v>284</v>
      </c>
      <c r="K8" s="60">
        <v>5.8029999999999999</v>
      </c>
      <c r="L8" s="60">
        <v>13.018000000000001</v>
      </c>
    </row>
    <row r="13" spans="1:27" x14ac:dyDescent="0.3">
      <c r="A13" s="64" t="s">
        <v>307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298</v>
      </c>
      <c r="B14" s="66"/>
      <c r="C14" s="66"/>
      <c r="D14" s="66"/>
      <c r="E14" s="66"/>
      <c r="F14" s="66"/>
      <c r="H14" s="66" t="s">
        <v>285</v>
      </c>
      <c r="I14" s="66"/>
      <c r="J14" s="66"/>
      <c r="K14" s="66"/>
      <c r="L14" s="66"/>
      <c r="M14" s="66"/>
      <c r="O14" s="66" t="s">
        <v>286</v>
      </c>
      <c r="P14" s="66"/>
      <c r="Q14" s="66"/>
      <c r="R14" s="66"/>
      <c r="S14" s="66"/>
      <c r="T14" s="66"/>
      <c r="V14" s="66" t="s">
        <v>291</v>
      </c>
      <c r="W14" s="66"/>
      <c r="X14" s="66"/>
      <c r="Y14" s="66"/>
      <c r="Z14" s="66"/>
      <c r="AA14" s="66"/>
    </row>
    <row r="15" spans="1:27" x14ac:dyDescent="0.3">
      <c r="A15" s="60"/>
      <c r="B15" s="60" t="s">
        <v>306</v>
      </c>
      <c r="C15" s="60" t="s">
        <v>297</v>
      </c>
      <c r="D15" s="60" t="s">
        <v>335</v>
      </c>
      <c r="E15" s="60" t="s">
        <v>336</v>
      </c>
      <c r="F15" s="60" t="s">
        <v>289</v>
      </c>
      <c r="H15" s="60"/>
      <c r="I15" s="60" t="s">
        <v>306</v>
      </c>
      <c r="J15" s="60" t="s">
        <v>297</v>
      </c>
      <c r="K15" s="60" t="s">
        <v>337</v>
      </c>
      <c r="L15" s="60" t="s">
        <v>338</v>
      </c>
      <c r="M15" s="60" t="s">
        <v>289</v>
      </c>
      <c r="O15" s="60"/>
      <c r="P15" s="60" t="s">
        <v>339</v>
      </c>
      <c r="Q15" s="60" t="s">
        <v>297</v>
      </c>
      <c r="R15" s="60" t="s">
        <v>340</v>
      </c>
      <c r="S15" s="60" t="s">
        <v>276</v>
      </c>
      <c r="T15" s="60" t="s">
        <v>289</v>
      </c>
      <c r="V15" s="60"/>
      <c r="W15" s="60" t="s">
        <v>330</v>
      </c>
      <c r="X15" s="60" t="s">
        <v>341</v>
      </c>
      <c r="Y15" s="60" t="s">
        <v>283</v>
      </c>
      <c r="Z15" s="60" t="s">
        <v>276</v>
      </c>
      <c r="AA15" s="60" t="s">
        <v>329</v>
      </c>
    </row>
    <row r="16" spans="1:27" x14ac:dyDescent="0.3">
      <c r="A16" s="60" t="s">
        <v>342</v>
      </c>
      <c r="B16" s="60">
        <v>430</v>
      </c>
      <c r="C16" s="60">
        <v>600</v>
      </c>
      <c r="D16" s="60">
        <v>0</v>
      </c>
      <c r="E16" s="60">
        <v>3000</v>
      </c>
      <c r="F16" s="60">
        <v>835.51715000000002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21.860191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4.8009652999999997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395.04498000000001</v>
      </c>
    </row>
    <row r="23" spans="1:62" x14ac:dyDescent="0.3">
      <c r="A23" s="64" t="s">
        <v>280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308</v>
      </c>
      <c r="B24" s="66"/>
      <c r="C24" s="66"/>
      <c r="D24" s="66"/>
      <c r="E24" s="66"/>
      <c r="F24" s="66"/>
      <c r="H24" s="66" t="s">
        <v>343</v>
      </c>
      <c r="I24" s="66"/>
      <c r="J24" s="66"/>
      <c r="K24" s="66"/>
      <c r="L24" s="66"/>
      <c r="M24" s="66"/>
      <c r="O24" s="66" t="s">
        <v>292</v>
      </c>
      <c r="P24" s="66"/>
      <c r="Q24" s="66"/>
      <c r="R24" s="66"/>
      <c r="S24" s="66"/>
      <c r="T24" s="66"/>
      <c r="V24" s="66" t="s">
        <v>344</v>
      </c>
      <c r="W24" s="66"/>
      <c r="X24" s="66"/>
      <c r="Y24" s="66"/>
      <c r="Z24" s="66"/>
      <c r="AA24" s="66"/>
      <c r="AC24" s="66" t="s">
        <v>345</v>
      </c>
      <c r="AD24" s="66"/>
      <c r="AE24" s="66"/>
      <c r="AF24" s="66"/>
      <c r="AG24" s="66"/>
      <c r="AH24" s="66"/>
      <c r="AJ24" s="66" t="s">
        <v>293</v>
      </c>
      <c r="AK24" s="66"/>
      <c r="AL24" s="66"/>
      <c r="AM24" s="66"/>
      <c r="AN24" s="66"/>
      <c r="AO24" s="66"/>
      <c r="AQ24" s="66" t="s">
        <v>346</v>
      </c>
      <c r="AR24" s="66"/>
      <c r="AS24" s="66"/>
      <c r="AT24" s="66"/>
      <c r="AU24" s="66"/>
      <c r="AV24" s="66"/>
      <c r="AX24" s="66" t="s">
        <v>277</v>
      </c>
      <c r="AY24" s="66"/>
      <c r="AZ24" s="66"/>
      <c r="BA24" s="66"/>
      <c r="BB24" s="66"/>
      <c r="BC24" s="66"/>
      <c r="BE24" s="66" t="s">
        <v>347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306</v>
      </c>
      <c r="C25" s="60" t="s">
        <v>348</v>
      </c>
      <c r="D25" s="60" t="s">
        <v>283</v>
      </c>
      <c r="E25" s="60" t="s">
        <v>338</v>
      </c>
      <c r="F25" s="60" t="s">
        <v>289</v>
      </c>
      <c r="H25" s="60"/>
      <c r="I25" s="60" t="s">
        <v>306</v>
      </c>
      <c r="J25" s="60" t="s">
        <v>297</v>
      </c>
      <c r="K25" s="60" t="s">
        <v>349</v>
      </c>
      <c r="L25" s="60" t="s">
        <v>276</v>
      </c>
      <c r="M25" s="60" t="s">
        <v>350</v>
      </c>
      <c r="O25" s="60"/>
      <c r="P25" s="60" t="s">
        <v>306</v>
      </c>
      <c r="Q25" s="60" t="s">
        <v>351</v>
      </c>
      <c r="R25" s="60" t="s">
        <v>352</v>
      </c>
      <c r="S25" s="60" t="s">
        <v>276</v>
      </c>
      <c r="T25" s="60" t="s">
        <v>289</v>
      </c>
      <c r="V25" s="60"/>
      <c r="W25" s="60" t="s">
        <v>306</v>
      </c>
      <c r="X25" s="60" t="s">
        <v>353</v>
      </c>
      <c r="Y25" s="60" t="s">
        <v>283</v>
      </c>
      <c r="Z25" s="60" t="s">
        <v>354</v>
      </c>
      <c r="AA25" s="60" t="s">
        <v>289</v>
      </c>
      <c r="AC25" s="60"/>
      <c r="AD25" s="60" t="s">
        <v>355</v>
      </c>
      <c r="AE25" s="60" t="s">
        <v>297</v>
      </c>
      <c r="AF25" s="60" t="s">
        <v>283</v>
      </c>
      <c r="AG25" s="60" t="s">
        <v>276</v>
      </c>
      <c r="AH25" s="60" t="s">
        <v>289</v>
      </c>
      <c r="AJ25" s="60"/>
      <c r="AK25" s="60" t="s">
        <v>306</v>
      </c>
      <c r="AL25" s="60" t="s">
        <v>297</v>
      </c>
      <c r="AM25" s="60" t="s">
        <v>337</v>
      </c>
      <c r="AN25" s="60" t="s">
        <v>276</v>
      </c>
      <c r="AO25" s="60" t="s">
        <v>314</v>
      </c>
      <c r="AQ25" s="60"/>
      <c r="AR25" s="60" t="s">
        <v>306</v>
      </c>
      <c r="AS25" s="60" t="s">
        <v>297</v>
      </c>
      <c r="AT25" s="60" t="s">
        <v>283</v>
      </c>
      <c r="AU25" s="60" t="s">
        <v>276</v>
      </c>
      <c r="AV25" s="60" t="s">
        <v>289</v>
      </c>
      <c r="AX25" s="60"/>
      <c r="AY25" s="60" t="s">
        <v>355</v>
      </c>
      <c r="AZ25" s="60" t="s">
        <v>341</v>
      </c>
      <c r="BA25" s="60" t="s">
        <v>337</v>
      </c>
      <c r="BB25" s="60" t="s">
        <v>328</v>
      </c>
      <c r="BC25" s="60" t="s">
        <v>350</v>
      </c>
      <c r="BE25" s="60"/>
      <c r="BF25" s="60" t="s">
        <v>306</v>
      </c>
      <c r="BG25" s="60" t="s">
        <v>297</v>
      </c>
      <c r="BH25" s="60" t="s">
        <v>340</v>
      </c>
      <c r="BI25" s="60" t="s">
        <v>276</v>
      </c>
      <c r="BJ25" s="60" t="s">
        <v>289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278.56707999999998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1.780786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1.7662739000000001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15.209232999999999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2.0532138</v>
      </c>
      <c r="AJ26" s="60" t="s">
        <v>287</v>
      </c>
      <c r="AK26" s="60">
        <v>320</v>
      </c>
      <c r="AL26" s="60">
        <v>400</v>
      </c>
      <c r="AM26" s="60">
        <v>0</v>
      </c>
      <c r="AN26" s="60">
        <v>1000</v>
      </c>
      <c r="AO26" s="60">
        <v>693.43200000000002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10.177787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3.6669881000000002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7.0006110000000001</v>
      </c>
    </row>
    <row r="33" spans="1:68" x14ac:dyDescent="0.3">
      <c r="A33" s="64" t="s">
        <v>281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356</v>
      </c>
      <c r="B34" s="66"/>
      <c r="C34" s="66"/>
      <c r="D34" s="66"/>
      <c r="E34" s="66"/>
      <c r="F34" s="66"/>
      <c r="H34" s="66" t="s">
        <v>309</v>
      </c>
      <c r="I34" s="66"/>
      <c r="J34" s="66"/>
      <c r="K34" s="66"/>
      <c r="L34" s="66"/>
      <c r="M34" s="66"/>
      <c r="O34" s="66" t="s">
        <v>357</v>
      </c>
      <c r="P34" s="66"/>
      <c r="Q34" s="66"/>
      <c r="R34" s="66"/>
      <c r="S34" s="66"/>
      <c r="T34" s="66"/>
      <c r="V34" s="66" t="s">
        <v>358</v>
      </c>
      <c r="W34" s="66"/>
      <c r="X34" s="66"/>
      <c r="Y34" s="66"/>
      <c r="Z34" s="66"/>
      <c r="AA34" s="66"/>
      <c r="AC34" s="66" t="s">
        <v>299</v>
      </c>
      <c r="AD34" s="66"/>
      <c r="AE34" s="66"/>
      <c r="AF34" s="66"/>
      <c r="AG34" s="66"/>
      <c r="AH34" s="66"/>
      <c r="AJ34" s="66" t="s">
        <v>310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306</v>
      </c>
      <c r="C35" s="60" t="s">
        <v>297</v>
      </c>
      <c r="D35" s="60" t="s">
        <v>352</v>
      </c>
      <c r="E35" s="60" t="s">
        <v>276</v>
      </c>
      <c r="F35" s="60" t="s">
        <v>289</v>
      </c>
      <c r="H35" s="60"/>
      <c r="I35" s="60" t="s">
        <v>306</v>
      </c>
      <c r="J35" s="60" t="s">
        <v>359</v>
      </c>
      <c r="K35" s="60" t="s">
        <v>283</v>
      </c>
      <c r="L35" s="60" t="s">
        <v>276</v>
      </c>
      <c r="M35" s="60" t="s">
        <v>360</v>
      </c>
      <c r="O35" s="60"/>
      <c r="P35" s="60" t="s">
        <v>306</v>
      </c>
      <c r="Q35" s="60" t="s">
        <v>297</v>
      </c>
      <c r="R35" s="60" t="s">
        <v>283</v>
      </c>
      <c r="S35" s="60" t="s">
        <v>276</v>
      </c>
      <c r="T35" s="60" t="s">
        <v>289</v>
      </c>
      <c r="V35" s="60"/>
      <c r="W35" s="60" t="s">
        <v>306</v>
      </c>
      <c r="X35" s="60" t="s">
        <v>353</v>
      </c>
      <c r="Y35" s="60" t="s">
        <v>337</v>
      </c>
      <c r="Z35" s="60" t="s">
        <v>276</v>
      </c>
      <c r="AA35" s="60" t="s">
        <v>289</v>
      </c>
      <c r="AC35" s="60"/>
      <c r="AD35" s="60" t="s">
        <v>306</v>
      </c>
      <c r="AE35" s="60" t="s">
        <v>297</v>
      </c>
      <c r="AF35" s="60" t="s">
        <v>335</v>
      </c>
      <c r="AG35" s="60" t="s">
        <v>276</v>
      </c>
      <c r="AH35" s="60" t="s">
        <v>289</v>
      </c>
      <c r="AJ35" s="60"/>
      <c r="AK35" s="60" t="s">
        <v>306</v>
      </c>
      <c r="AL35" s="60" t="s">
        <v>297</v>
      </c>
      <c r="AM35" s="60" t="s">
        <v>283</v>
      </c>
      <c r="AN35" s="60" t="s">
        <v>276</v>
      </c>
      <c r="AO35" s="60" t="s">
        <v>289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708.32512999999994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1183.2109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3561.7534000000001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4371.741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319.57028000000003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154.92975000000001</v>
      </c>
    </row>
    <row r="43" spans="1:68" x14ac:dyDescent="0.3">
      <c r="A43" s="64" t="s">
        <v>288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361</v>
      </c>
      <c r="B44" s="66"/>
      <c r="C44" s="66"/>
      <c r="D44" s="66"/>
      <c r="E44" s="66"/>
      <c r="F44" s="66"/>
      <c r="H44" s="66" t="s">
        <v>311</v>
      </c>
      <c r="I44" s="66"/>
      <c r="J44" s="66"/>
      <c r="K44" s="66"/>
      <c r="L44" s="66"/>
      <c r="M44" s="66"/>
      <c r="O44" s="66" t="s">
        <v>312</v>
      </c>
      <c r="P44" s="66"/>
      <c r="Q44" s="66"/>
      <c r="R44" s="66"/>
      <c r="S44" s="66"/>
      <c r="T44" s="66"/>
      <c r="V44" s="66" t="s">
        <v>362</v>
      </c>
      <c r="W44" s="66"/>
      <c r="X44" s="66"/>
      <c r="Y44" s="66"/>
      <c r="Z44" s="66"/>
      <c r="AA44" s="66"/>
      <c r="AC44" s="66" t="s">
        <v>278</v>
      </c>
      <c r="AD44" s="66"/>
      <c r="AE44" s="66"/>
      <c r="AF44" s="66"/>
      <c r="AG44" s="66"/>
      <c r="AH44" s="66"/>
      <c r="AJ44" s="66" t="s">
        <v>300</v>
      </c>
      <c r="AK44" s="66"/>
      <c r="AL44" s="66"/>
      <c r="AM44" s="66"/>
      <c r="AN44" s="66"/>
      <c r="AO44" s="66"/>
      <c r="AQ44" s="66" t="s">
        <v>279</v>
      </c>
      <c r="AR44" s="66"/>
      <c r="AS44" s="66"/>
      <c r="AT44" s="66"/>
      <c r="AU44" s="66"/>
      <c r="AV44" s="66"/>
      <c r="AX44" s="66" t="s">
        <v>282</v>
      </c>
      <c r="AY44" s="66"/>
      <c r="AZ44" s="66"/>
      <c r="BA44" s="66"/>
      <c r="BB44" s="66"/>
      <c r="BC44" s="66"/>
      <c r="BE44" s="66" t="s">
        <v>301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306</v>
      </c>
      <c r="C45" s="60" t="s">
        <v>297</v>
      </c>
      <c r="D45" s="60" t="s">
        <v>283</v>
      </c>
      <c r="E45" s="60" t="s">
        <v>328</v>
      </c>
      <c r="F45" s="60" t="s">
        <v>329</v>
      </c>
      <c r="H45" s="60"/>
      <c r="I45" s="60" t="s">
        <v>306</v>
      </c>
      <c r="J45" s="60" t="s">
        <v>297</v>
      </c>
      <c r="K45" s="60" t="s">
        <v>283</v>
      </c>
      <c r="L45" s="60" t="s">
        <v>276</v>
      </c>
      <c r="M45" s="60" t="s">
        <v>289</v>
      </c>
      <c r="O45" s="60"/>
      <c r="P45" s="60" t="s">
        <v>306</v>
      </c>
      <c r="Q45" s="60" t="s">
        <v>297</v>
      </c>
      <c r="R45" s="60" t="s">
        <v>283</v>
      </c>
      <c r="S45" s="60" t="s">
        <v>336</v>
      </c>
      <c r="T45" s="60" t="s">
        <v>329</v>
      </c>
      <c r="V45" s="60"/>
      <c r="W45" s="60" t="s">
        <v>355</v>
      </c>
      <c r="X45" s="60" t="s">
        <v>297</v>
      </c>
      <c r="Y45" s="60" t="s">
        <v>283</v>
      </c>
      <c r="Z45" s="60" t="s">
        <v>276</v>
      </c>
      <c r="AA45" s="60" t="s">
        <v>289</v>
      </c>
      <c r="AC45" s="60"/>
      <c r="AD45" s="60" t="s">
        <v>306</v>
      </c>
      <c r="AE45" s="60" t="s">
        <v>297</v>
      </c>
      <c r="AF45" s="60" t="s">
        <v>283</v>
      </c>
      <c r="AG45" s="60" t="s">
        <v>276</v>
      </c>
      <c r="AH45" s="60" t="s">
        <v>289</v>
      </c>
      <c r="AJ45" s="60"/>
      <c r="AK45" s="60" t="s">
        <v>306</v>
      </c>
      <c r="AL45" s="60" t="s">
        <v>297</v>
      </c>
      <c r="AM45" s="60" t="s">
        <v>283</v>
      </c>
      <c r="AN45" s="60" t="s">
        <v>354</v>
      </c>
      <c r="AO45" s="60" t="s">
        <v>323</v>
      </c>
      <c r="AQ45" s="60"/>
      <c r="AR45" s="60" t="s">
        <v>306</v>
      </c>
      <c r="AS45" s="60" t="s">
        <v>297</v>
      </c>
      <c r="AT45" s="60" t="s">
        <v>283</v>
      </c>
      <c r="AU45" s="60" t="s">
        <v>328</v>
      </c>
      <c r="AV45" s="60" t="s">
        <v>289</v>
      </c>
      <c r="AX45" s="60"/>
      <c r="AY45" s="60" t="s">
        <v>306</v>
      </c>
      <c r="AZ45" s="60" t="s">
        <v>297</v>
      </c>
      <c r="BA45" s="60" t="s">
        <v>283</v>
      </c>
      <c r="BB45" s="60" t="s">
        <v>276</v>
      </c>
      <c r="BC45" s="60" t="s">
        <v>289</v>
      </c>
      <c r="BE45" s="60"/>
      <c r="BF45" s="60" t="s">
        <v>306</v>
      </c>
      <c r="BG45" s="60" t="s">
        <v>297</v>
      </c>
      <c r="BH45" s="60" t="s">
        <v>283</v>
      </c>
      <c r="BI45" s="60" t="s">
        <v>338</v>
      </c>
      <c r="BJ45" s="60" t="s">
        <v>289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15.703217499999999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8.7963760000000004</v>
      </c>
      <c r="O46" s="60" t="s">
        <v>313</v>
      </c>
      <c r="P46" s="60">
        <v>600</v>
      </c>
      <c r="Q46" s="60">
        <v>800</v>
      </c>
      <c r="R46" s="60">
        <v>0</v>
      </c>
      <c r="S46" s="60">
        <v>10000</v>
      </c>
      <c r="T46" s="60">
        <v>1351.8964000000001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0.11680271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2.8119356999999998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182.85622000000001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60.344448</v>
      </c>
      <c r="AX46" s="60" t="s">
        <v>294</v>
      </c>
      <c r="AY46" s="60"/>
      <c r="AZ46" s="60"/>
      <c r="BA46" s="60"/>
      <c r="BB46" s="60"/>
      <c r="BC46" s="60"/>
      <c r="BE46" s="60" t="s">
        <v>295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2" sqref="E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363</v>
      </c>
      <c r="B2" s="55" t="s">
        <v>364</v>
      </c>
      <c r="C2" s="55" t="s">
        <v>365</v>
      </c>
      <c r="D2" s="55">
        <v>53</v>
      </c>
      <c r="E2" s="55">
        <v>1738.6058</v>
      </c>
      <c r="F2" s="55">
        <v>295.97717</v>
      </c>
      <c r="G2" s="55">
        <v>40.399410000000003</v>
      </c>
      <c r="H2" s="55">
        <v>22.434542</v>
      </c>
      <c r="I2" s="55">
        <v>17.964869</v>
      </c>
      <c r="J2" s="55">
        <v>59.757370000000002</v>
      </c>
      <c r="K2" s="55">
        <v>31.380483999999999</v>
      </c>
      <c r="L2" s="55">
        <v>28.376888000000001</v>
      </c>
      <c r="M2" s="55">
        <v>31.722083999999999</v>
      </c>
      <c r="N2" s="55">
        <v>3.9199175999999998</v>
      </c>
      <c r="O2" s="55">
        <v>18.960245</v>
      </c>
      <c r="P2" s="55">
        <v>1696.8526999999999</v>
      </c>
      <c r="Q2" s="55">
        <v>22.626294999999999</v>
      </c>
      <c r="R2" s="55">
        <v>835.51715000000002</v>
      </c>
      <c r="S2" s="55">
        <v>201.11116000000001</v>
      </c>
      <c r="T2" s="55">
        <v>7612.866</v>
      </c>
      <c r="U2" s="55">
        <v>4.8009652999999997</v>
      </c>
      <c r="V2" s="55">
        <v>21.860191</v>
      </c>
      <c r="W2" s="55">
        <v>395.04498000000001</v>
      </c>
      <c r="X2" s="55">
        <v>278.56707999999998</v>
      </c>
      <c r="Y2" s="55">
        <v>1.780786</v>
      </c>
      <c r="Z2" s="55">
        <v>1.7662739000000001</v>
      </c>
      <c r="AA2" s="55">
        <v>15.209232999999999</v>
      </c>
      <c r="AB2" s="55">
        <v>2.0532138</v>
      </c>
      <c r="AC2" s="55">
        <v>693.43200000000002</v>
      </c>
      <c r="AD2" s="55">
        <v>10.177787</v>
      </c>
      <c r="AE2" s="55">
        <v>3.6669881000000002</v>
      </c>
      <c r="AF2" s="55">
        <v>7.0006110000000001</v>
      </c>
      <c r="AG2" s="55">
        <v>708.32512999999994</v>
      </c>
      <c r="AH2" s="55">
        <v>288.61806999999999</v>
      </c>
      <c r="AI2" s="55">
        <v>419.70702999999997</v>
      </c>
      <c r="AJ2" s="55">
        <v>1183.2109</v>
      </c>
      <c r="AK2" s="55">
        <v>3561.7534000000001</v>
      </c>
      <c r="AL2" s="55">
        <v>319.57028000000003</v>
      </c>
      <c r="AM2" s="55">
        <v>4371.741</v>
      </c>
      <c r="AN2" s="55">
        <v>154.92975000000001</v>
      </c>
      <c r="AO2" s="55">
        <v>15.703217499999999</v>
      </c>
      <c r="AP2" s="55">
        <v>12.712008000000001</v>
      </c>
      <c r="AQ2" s="55">
        <v>2.991209</v>
      </c>
      <c r="AR2" s="55">
        <v>8.7963760000000004</v>
      </c>
      <c r="AS2" s="55">
        <v>1351.8964000000001</v>
      </c>
      <c r="AT2" s="55">
        <v>0.11680271</v>
      </c>
      <c r="AU2" s="55">
        <v>2.8119356999999998</v>
      </c>
      <c r="AV2" s="55">
        <v>182.85622000000001</v>
      </c>
      <c r="AW2" s="55">
        <v>60.344448</v>
      </c>
      <c r="AX2" s="55">
        <v>0.17477425999999999</v>
      </c>
      <c r="AY2" s="55">
        <v>0.59683019999999998</v>
      </c>
      <c r="AZ2" s="55">
        <v>302.49650000000003</v>
      </c>
      <c r="BA2" s="55">
        <v>37.872399999999999</v>
      </c>
      <c r="BB2" s="55">
        <v>12.767104</v>
      </c>
      <c r="BC2" s="55">
        <v>11.560881999999999</v>
      </c>
      <c r="BD2" s="55">
        <v>13.503053</v>
      </c>
      <c r="BE2" s="55">
        <v>1.0725639</v>
      </c>
      <c r="BF2" s="55">
        <v>5.8051349999999999</v>
      </c>
      <c r="BG2" s="55">
        <v>1.3877448000000001E-2</v>
      </c>
      <c r="BH2" s="55">
        <v>6.8246310000000004E-2</v>
      </c>
      <c r="BI2" s="55">
        <v>5.1542367999999998E-2</v>
      </c>
      <c r="BJ2" s="55">
        <v>0.16816576999999999</v>
      </c>
      <c r="BK2" s="55">
        <v>1.067496E-3</v>
      </c>
      <c r="BL2" s="55">
        <v>0.4013506</v>
      </c>
      <c r="BM2" s="55">
        <v>2.9719283999999999</v>
      </c>
      <c r="BN2" s="55">
        <v>0.69207839999999998</v>
      </c>
      <c r="BO2" s="55">
        <v>44.125149999999998</v>
      </c>
      <c r="BP2" s="55">
        <v>7.0079102999999998</v>
      </c>
      <c r="BQ2" s="55">
        <v>15.784503000000001</v>
      </c>
      <c r="BR2" s="55">
        <v>53.463977999999997</v>
      </c>
      <c r="BS2" s="55">
        <v>23.913048</v>
      </c>
      <c r="BT2" s="55">
        <v>8.1037579999999991</v>
      </c>
      <c r="BU2" s="55">
        <v>0.12070008</v>
      </c>
      <c r="BV2" s="55">
        <v>3.3851836000000003E-2</v>
      </c>
      <c r="BW2" s="55">
        <v>0.57817759999999996</v>
      </c>
      <c r="BX2" s="55">
        <v>0.96424394999999996</v>
      </c>
      <c r="BY2" s="55">
        <v>0.13355133999999999</v>
      </c>
      <c r="BZ2" s="55">
        <v>8.8881059999999996E-4</v>
      </c>
      <c r="CA2" s="55">
        <v>0.85295180000000004</v>
      </c>
      <c r="CB2" s="55">
        <v>1.6816023999999999E-2</v>
      </c>
      <c r="CC2" s="55">
        <v>0.24278374</v>
      </c>
      <c r="CD2" s="55">
        <v>1.3063133</v>
      </c>
      <c r="CE2" s="55">
        <v>9.6730449999999996E-2</v>
      </c>
      <c r="CF2" s="55">
        <v>0.22177548999999999</v>
      </c>
      <c r="CG2" s="55">
        <v>2.4750000000000001E-7</v>
      </c>
      <c r="CH2" s="55">
        <v>4.1342016000000002E-2</v>
      </c>
      <c r="CI2" s="55">
        <v>6.3704699999999996E-3</v>
      </c>
      <c r="CJ2" s="55">
        <v>3.0141882999999998</v>
      </c>
      <c r="CK2" s="55">
        <v>1.8564082999999999E-2</v>
      </c>
      <c r="CL2" s="55">
        <v>1.1864535</v>
      </c>
      <c r="CM2" s="55">
        <v>2.5963370000000001</v>
      </c>
      <c r="CN2" s="55">
        <v>2022.9580000000001</v>
      </c>
      <c r="CO2" s="55">
        <v>3703.7797999999998</v>
      </c>
      <c r="CP2" s="55">
        <v>2567.6914000000002</v>
      </c>
      <c r="CQ2" s="55">
        <v>807.19259999999997</v>
      </c>
      <c r="CR2" s="55">
        <v>373.74932999999999</v>
      </c>
      <c r="CS2" s="55">
        <v>357.37857000000002</v>
      </c>
      <c r="CT2" s="55">
        <v>2066.6006000000002</v>
      </c>
      <c r="CU2" s="55">
        <v>1501.1007</v>
      </c>
      <c r="CV2" s="55">
        <v>1142.4272000000001</v>
      </c>
      <c r="CW2" s="55">
        <v>1716.9612</v>
      </c>
      <c r="CX2" s="55">
        <v>511.9513</v>
      </c>
      <c r="CY2" s="55">
        <v>2354.337</v>
      </c>
      <c r="CZ2" s="55">
        <v>1431.396</v>
      </c>
      <c r="DA2" s="55">
        <v>3208.76</v>
      </c>
      <c r="DB2" s="55">
        <v>2612.8782000000001</v>
      </c>
      <c r="DC2" s="55">
        <v>5012.3765000000003</v>
      </c>
      <c r="DD2" s="55">
        <v>8416.4979999999996</v>
      </c>
      <c r="DE2" s="55">
        <v>1720.6187</v>
      </c>
      <c r="DF2" s="55">
        <v>3171.5698000000002</v>
      </c>
      <c r="DG2" s="55">
        <v>1975.7789</v>
      </c>
      <c r="DH2" s="55">
        <v>113.38598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37.872399999999999</v>
      </c>
      <c r="B6">
        <f>BB2</f>
        <v>12.767104</v>
      </c>
      <c r="C6">
        <f>BC2</f>
        <v>11.560881999999999</v>
      </c>
      <c r="D6">
        <f>BD2</f>
        <v>13.503053</v>
      </c>
    </row>
    <row r="7" spans="1:113" x14ac:dyDescent="0.3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24748</v>
      </c>
      <c r="C2" s="51">
        <f ca="1">YEAR(TODAY())-YEAR(B2)+IF(TODAY()&gt;=DATE(YEAR(TODAY()),MONTH(B2),DAY(B2)),0,-1)</f>
        <v>53</v>
      </c>
      <c r="E2" s="47">
        <v>158.30000000000001</v>
      </c>
      <c r="F2" s="48" t="s">
        <v>275</v>
      </c>
      <c r="G2" s="47">
        <v>55.3</v>
      </c>
      <c r="H2" s="46" t="s">
        <v>40</v>
      </c>
      <c r="I2" s="67">
        <f>ROUND(G3/E3^2,1)</f>
        <v>22.1</v>
      </c>
    </row>
    <row r="3" spans="1:9" x14ac:dyDescent="0.3">
      <c r="E3" s="46">
        <f>E2/100</f>
        <v>1.5830000000000002</v>
      </c>
      <c r="F3" s="46" t="s">
        <v>39</v>
      </c>
      <c r="G3" s="46">
        <f>G2</f>
        <v>55.3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44344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정서안, ID : H1900738)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10:37:22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17" sqref="AA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44344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53</v>
      </c>
      <c r="G12" s="132"/>
      <c r="H12" s="132"/>
      <c r="I12" s="132"/>
      <c r="K12" s="123">
        <f>'개인정보 및 신체계측 입력'!E2</f>
        <v>158.30000000000001</v>
      </c>
      <c r="L12" s="124"/>
      <c r="M12" s="117">
        <f>'개인정보 및 신체계측 입력'!G2</f>
        <v>55.3</v>
      </c>
      <c r="N12" s="118"/>
      <c r="O12" s="113" t="s">
        <v>270</v>
      </c>
      <c r="P12" s="107"/>
      <c r="Q12" s="110">
        <f>'개인정보 및 신체계측 입력'!I2</f>
        <v>22.1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정서안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74.715999999999994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10.198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15.085000000000001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13</v>
      </c>
      <c r="L72" s="34" t="s">
        <v>52</v>
      </c>
      <c r="M72" s="34">
        <f>ROUND('DRIs DATA'!K8,1)</f>
        <v>5.8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111.4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182.17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278.57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136.88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88.54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237.45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157.03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2021-08-20T01:59:52Z</dcterms:modified>
</cp:coreProperties>
</file>