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<sst xmlns="http://schemas.openxmlformats.org/spreadsheetml/2006/main" count="692" uniqueCount="339">
  <si>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</si>
  <si>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</si>
  <si>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</si>
  <si>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</si>
  <si>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</si>
  <si>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</si>
  <si>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</si>
  <si>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</si>
  <si>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</si>
  <si>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</si>
  <si>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</si>
  <si>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</si>
  <si>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</si>
  <si>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</si>
  <si>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</si>
  <si>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</si>
  <si>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</si>
  <si>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</si>
  <si>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</si>
  <si>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</si>
  <si>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</si>
  <si>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</si>
  <si>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</si>
  <si>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</si>
  <si>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</si>
  <si>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</si>
  <si>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</si>
  <si>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</si>
  <si>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</si>
  <si>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</si>
  <si>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</si>
  <si>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</si>
  <si>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</si>
  <si>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</si>
  <si>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</si>
  <si>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</si>
  <si>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</si>
  <si>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</si>
  <si>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</si>
  <si>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</si>
  <si>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</si>
  <si>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</si>
  <si>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</si>
  <si>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</si>
  <si>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</si>
  <si>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</si>
  <si>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</si>
  <si>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</si>
  <si>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</si>
  <si>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</si>
  <si>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</si>
  <si>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</si>
  <si>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</si>
  <si>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</si>
  <si>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</si>
  <si>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</si>
  <si>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</si>
  <si>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</si>
  <si>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</si>
  <si>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</si>
  <si>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</si>
  <si>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</si>
  <si>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</si>
  <si>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</si>
  <si>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</si>
  <si>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</si>
  <si>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</si>
  <si>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</si>
  <si>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</si>
  <si>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</si>
  <si>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</si>
  <si>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</si>
  <si>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</si>
  <si>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</si>
  <si>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</si>
  <si>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</si>
  <si>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</si>
  <si>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</si>
  <si>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</si>
  <si>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</si>
  <si>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</si>
  <si>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</si>
  <si>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</si>
  <si>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</si>
  <si>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</si>
  <si>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</si>
  <si>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</si>
  <si>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</si>
  <si>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</si>
  <si>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</si>
  <si>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</si>
  <si>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</si>
  <si>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</si>
  <si>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</si>
  <si>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</si>
  <si>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</si>
  <si>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</si>
  <si>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</si>
  <si>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</si>
  <si>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</si>
  <si>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</si>
  <si>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</si>
  <si>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</si>
  <si>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</si>
  <si>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</si>
  <si>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</si>
  <si>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</si>
  <si>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</si>
  <si>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</si>
  <si>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</si>
  <si>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</si>
  <si>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</si>
  <si>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</si>
  <si>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</si>
  <si>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</si>
  <si>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</si>
  <si>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</si>
  <si>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</si>
  <si>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</si>
  <si>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</si>
  <si>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</si>
  <si>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</si>
  <si>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</si>
  <si>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</si>
  <si>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</si>
  <si>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</si>
  <si>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</si>
  <si>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</si>
  <si>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</si>
  <si>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</si>
  <si>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</si>
  <si>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</si>
  <si>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</si>
  <si>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</si>
  <si>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</si>
  <si>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</si>
  <si>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</si>
  <si>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</si>
  <si>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</si>
  <si>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</si>
  <si>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</si>
  <si>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</si>
  <si>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</si>
  <si>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</si>
  <si>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</si>
  <si>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</si>
  <si>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</si>
  <si>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</si>
  <si>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</si>
  <si>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</si>
  <si>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</si>
  <si>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</si>
  <si>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</si>
  <si>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</si>
  <si>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</si>
  <si>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</si>
  <si>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</si>
  <si>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</si>
  <si>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</si>
  <si>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</si>
  <si>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</si>
  <si>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</si>
  <si>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</si>
  <si>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</si>
  <si>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</si>
  <si>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</si>
  <si>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</si>
  <si>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</si>
  <si>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</si>
  <si>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</si>
  <si>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</si>
  <si>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</si>
  <si>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</si>
  <si>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</si>
  <si>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</si>
  <si>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</si>
  <si>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</si>
  <si>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</si>
  <si>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</si>
  <si>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</si>
  <si>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</si>
  <si>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</si>
  <si>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</si>
  <si>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</si>
  <si>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</si>
  <si>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</si>
  <si>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</si>
  <si>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</si>
  <si>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</si>
  <si>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</si>
  <si>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</si>
  <si>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</si>
  <si>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</si>
  <si>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</si>
  <si>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</si>
  <si>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</si>
  <si>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</si>
  <si>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</si>
  <si>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</si>
  <si>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</si>
  <si>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</si>
  <si>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</si>
  <si>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</si>
  <si>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</si>
  <si>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</si>
  <si>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</si>
  <si>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</si>
  <si>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</si>
  <si>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</si>
  <si>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</si>
  <si>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</si>
  <si>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</si>
  <si>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</si>
  <si>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</si>
  <si>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</si>
  <si>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</si>
  <si>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</si>
  <si>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</si>
  <si>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</si>
  <si>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</si>
  <si>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</si>
  <si>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</si>
  <si>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</si>
  <si>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</si>
  <si>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</si>
  <si>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</si>
  <si>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</si>
  <si>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</si>
  <si>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</si>
  <si>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</si>
  <si>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</si>
  <si>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</si>
  <si>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</si>
  <si>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</si>
  <si>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</si>
  <si>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</si>
  <si>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</si>
  <si>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</si>
  <si>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</si>
  <si>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</si>
  <si>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</si>
  <si>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</si>
  <si>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</si>
  <si>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</si>
  <si>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</si>
  <si>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</si>
  <si>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</si>
  <si>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</si>
  <si>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</si>
  <si>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</si>
  <si>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</si>
  <si>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</si>
  <si>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</si>
  <si>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</si>
  <si>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</si>
  <si>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</si>
  <si>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</si>
  <si>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</si>
  <si>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</si>
  <si>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</si>
  <si>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</si>
  <si>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</si>
  <si>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</si>
  <si>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</si>
  <si>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</si>
  <si>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</si>
  <si>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</si>
  <si>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</si>
  <si>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</si>
  <si>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</si>
  <si>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</si>
  <si>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</si>
  <si>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</si>
  <si>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</si>
  <si>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</si>
  <si>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</si>
  <si>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상한섭취량</t>
    <phoneticPr fontId="1" type="noConversion"/>
  </si>
  <si>
    <t>열량영양소</t>
    <phoneticPr fontId="1" type="noConversion"/>
  </si>
  <si>
    <t>판토텐산</t>
    <phoneticPr fontId="1" type="noConversion"/>
  </si>
  <si>
    <t>망간</t>
    <phoneticPr fontId="1" type="noConversion"/>
  </si>
  <si>
    <t>셀레늄</t>
    <phoneticPr fontId="1" type="noConversion"/>
  </si>
  <si>
    <t>수용성 비타민</t>
    <phoneticPr fontId="1" type="noConversion"/>
  </si>
  <si>
    <t>다량 무기질</t>
    <phoneticPr fontId="1" type="noConversion"/>
  </si>
  <si>
    <t>몰리브덴</t>
    <phoneticPr fontId="1" type="noConversion"/>
  </si>
  <si>
    <t>에너지(kcal)</t>
    <phoneticPr fontId="1" type="noConversion"/>
  </si>
  <si>
    <t>충분섭취량</t>
    <phoneticPr fontId="1" type="noConversion"/>
  </si>
  <si>
    <t>필요추정량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</si>
  <si>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</si>
  <si>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</si>
  <si>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</si>
  <si>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엽산(μg DFE/일)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</si>
  <si>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</si>
  <si>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</si>
  <si>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</si>
  <si>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</si>
  <si>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M</t>
  </si>
  <si>
    <t>섭취량</t>
    <phoneticPr fontId="1" type="noConversion"/>
  </si>
  <si>
    <t>적정비율(최대)</t>
    <phoneticPr fontId="1" type="noConversion"/>
  </si>
  <si>
    <t>비타민K</t>
    <phoneticPr fontId="1" type="noConversion"/>
  </si>
  <si>
    <t>리보플라빈</t>
    <phoneticPr fontId="1" type="noConversion"/>
  </si>
  <si>
    <t>엽산</t>
    <phoneticPr fontId="1" type="noConversion"/>
  </si>
  <si>
    <t>몰리브덴(ug/일)</t>
    <phoneticPr fontId="1" type="noConversion"/>
  </si>
  <si>
    <t>크롬(ug/일)</t>
    <phoneticPr fontId="1" type="noConversion"/>
  </si>
  <si>
    <t>지방</t>
    <phoneticPr fontId="1" type="noConversion"/>
  </si>
  <si>
    <t>권장섭취량</t>
    <phoneticPr fontId="1" type="noConversion"/>
  </si>
  <si>
    <t>단백질(g/일)</t>
    <phoneticPr fontId="1" type="noConversion"/>
  </si>
  <si>
    <t>비타민A</t>
    <phoneticPr fontId="1" type="noConversion"/>
  </si>
  <si>
    <t>염소</t>
    <phoneticPr fontId="1" type="noConversion"/>
  </si>
  <si>
    <t>요오드</t>
    <phoneticPr fontId="1" type="noConversion"/>
  </si>
  <si>
    <t>다량영양소</t>
    <phoneticPr fontId="1" type="noConversion"/>
  </si>
  <si>
    <t>n-3불포화</t>
    <phoneticPr fontId="1" type="noConversion"/>
  </si>
  <si>
    <t>적정비율(최소)</t>
    <phoneticPr fontId="1" type="noConversion"/>
  </si>
  <si>
    <t>식이섬유(g/일)</t>
    <phoneticPr fontId="1" type="noConversion"/>
  </si>
  <si>
    <t>티아민</t>
    <phoneticPr fontId="1" type="noConversion"/>
  </si>
  <si>
    <t>니아신</t>
    <phoneticPr fontId="1" type="noConversion"/>
  </si>
  <si>
    <t>비타민B12</t>
    <phoneticPr fontId="1" type="noConversion"/>
  </si>
  <si>
    <t>비오틴</t>
    <phoneticPr fontId="1" type="noConversion"/>
  </si>
  <si>
    <t>크롬</t>
    <phoneticPr fontId="1" type="noConversion"/>
  </si>
  <si>
    <t>정보</t>
    <phoneticPr fontId="1" type="noConversion"/>
  </si>
  <si>
    <t>출력시각</t>
    <phoneticPr fontId="1" type="noConversion"/>
  </si>
  <si>
    <t>불포화지방산</t>
    <phoneticPr fontId="1" type="noConversion"/>
  </si>
  <si>
    <t>식이섬유</t>
    <phoneticPr fontId="1" type="noConversion"/>
  </si>
  <si>
    <t>탄수화물</t>
    <phoneticPr fontId="1" type="noConversion"/>
  </si>
  <si>
    <t>n-6불포화</t>
    <phoneticPr fontId="1" type="noConversion"/>
  </si>
  <si>
    <t>평균필요량</t>
    <phoneticPr fontId="1" type="noConversion"/>
  </si>
  <si>
    <t>지용성 비타민</t>
    <phoneticPr fontId="1" type="noConversion"/>
  </si>
  <si>
    <t>비타민A(μg RAE/일)</t>
    <phoneticPr fontId="1" type="noConversion"/>
  </si>
  <si>
    <t>비타민C</t>
    <phoneticPr fontId="1" type="noConversion"/>
  </si>
  <si>
    <t>비타민B6</t>
    <phoneticPr fontId="1" type="noConversion"/>
  </si>
  <si>
    <t>칼슘</t>
    <phoneticPr fontId="1" type="noConversion"/>
  </si>
  <si>
    <t>인</t>
    <phoneticPr fontId="1" type="noConversion"/>
  </si>
  <si>
    <t>마그네슘</t>
    <phoneticPr fontId="1" type="noConversion"/>
  </si>
  <si>
    <t>아연</t>
    <phoneticPr fontId="1" type="noConversion"/>
  </si>
  <si>
    <t>구리</t>
    <phoneticPr fontId="1" type="noConversion"/>
  </si>
  <si>
    <t>구리(ug/일)</t>
    <phoneticPr fontId="1" type="noConversion"/>
  </si>
  <si>
    <t>(설문지 : FFQ 95문항 설문지, 사용자 : 박두만, ID : H1900740)</t>
  </si>
  <si>
    <t>2021년 08월 20일 10:39:21</t>
  </si>
  <si>
    <t>H1900740</t>
  </si>
  <si>
    <t>박두만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</si>
</sst>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155.08906999999999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4136"/>
        <c:axId val="6654528"/>
      </c:barChart>
      <c:catAx>
        <c:axId val="665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4528"/>
        <c:crosses val="autoZero"/>
        <c:auto val="1"/>
        <c:lblAlgn val="ctr"/>
        <c:lblOffset val="100"/>
        <c:noMultiLvlLbl val="0"/>
      </c:catAx>
      <c:valAx>
        <c:axId val="665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4.9339247000000004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3616"/>
        <c:axId val="183294008"/>
      </c:barChart>
      <c:catAx>
        <c:axId val="18329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4008"/>
        <c:crosses val="autoZero"/>
        <c:auto val="1"/>
        <c:lblAlgn val="ctr"/>
        <c:lblOffset val="100"/>
        <c:noMultiLvlLbl val="0"/>
      </c:catAx>
      <c:valAx>
        <c:axId val="183294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2.316459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4400"/>
        <c:axId val="183291264"/>
      </c:barChart>
      <c:catAx>
        <c:axId val="18329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1264"/>
        <c:crosses val="autoZero"/>
        <c:auto val="1"/>
        <c:lblAlgn val="ctr"/>
        <c:lblOffset val="100"/>
        <c:noMultiLvlLbl val="0"/>
      </c:catAx>
      <c:valAx>
        <c:axId val="18329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2712.4425999999999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1656"/>
        <c:axId val="183292440"/>
      </c:barChart>
      <c:catAx>
        <c:axId val="18329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2440"/>
        <c:crosses val="autoZero"/>
        <c:auto val="1"/>
        <c:lblAlgn val="ctr"/>
        <c:lblOffset val="100"/>
        <c:noMultiLvlLbl val="0"/>
      </c:catAx>
      <c:valAx>
        <c:axId val="183292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8423.3019999999997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3224"/>
        <c:axId val="200032008"/>
      </c:barChart>
      <c:catAx>
        <c:axId val="18329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2008"/>
        <c:crosses val="autoZero"/>
        <c:auto val="1"/>
        <c:lblAlgn val="ctr"/>
        <c:lblOffset val="100"/>
        <c:noMultiLvlLbl val="0"/>
      </c:catAx>
      <c:valAx>
        <c:axId val="200032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377.76702999999998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30440"/>
        <c:axId val="200029656"/>
      </c:barChart>
      <c:catAx>
        <c:axId val="200030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29656"/>
        <c:crosses val="autoZero"/>
        <c:auto val="1"/>
        <c:lblAlgn val="ctr"/>
        <c:lblOffset val="100"/>
        <c:noMultiLvlLbl val="0"/>
      </c:catAx>
      <c:valAx>
        <c:axId val="200029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30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306.86336999999997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30048"/>
        <c:axId val="200030832"/>
      </c:barChart>
      <c:catAx>
        <c:axId val="20003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0832"/>
        <c:crosses val="autoZero"/>
        <c:auto val="1"/>
        <c:lblAlgn val="ctr"/>
        <c:lblOffset val="100"/>
        <c:noMultiLvlLbl val="0"/>
      </c:catAx>
      <c:valAx>
        <c:axId val="200030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3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26.426628000000001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29264"/>
        <c:axId val="200031224"/>
      </c:barChart>
      <c:catAx>
        <c:axId val="20002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1224"/>
        <c:crosses val="autoZero"/>
        <c:auto val="1"/>
        <c:lblAlgn val="ctr"/>
        <c:lblOffset val="100"/>
        <c:noMultiLvlLbl val="0"/>
      </c:catAx>
      <c:valAx>
        <c:axId val="200031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2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1726.8824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3776"/>
        <c:axId val="683954168"/>
      </c:barChart>
      <c:catAx>
        <c:axId val="68395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4168"/>
        <c:crosses val="autoZero"/>
        <c:auto val="1"/>
        <c:lblAlgn val="ctr"/>
        <c:lblOffset val="100"/>
        <c:noMultiLvlLbl val="0"/>
      </c:catAx>
      <c:valAx>
        <c:axId val="6839541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3.1409644E-2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2600"/>
        <c:axId val="683952208"/>
      </c:barChart>
      <c:catAx>
        <c:axId val="68395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2208"/>
        <c:crosses val="autoZero"/>
        <c:auto val="1"/>
        <c:lblAlgn val="ctr"/>
        <c:lblOffset val="100"/>
        <c:noMultiLvlLbl val="0"/>
      </c:catAx>
      <c:valAx>
        <c:axId val="683952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7.3505836000000002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2992"/>
        <c:axId val="683954952"/>
      </c:barChart>
      <c:catAx>
        <c:axId val="68395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4952"/>
        <c:crosses val="autoZero"/>
        <c:auto val="1"/>
        <c:lblAlgn val="ctr"/>
        <c:lblOffset val="100"/>
        <c:noMultiLvlLbl val="0"/>
      </c:catAx>
      <c:valAx>
        <c:axId val="683954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81.2727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4920"/>
        <c:axId val="6655312"/>
      </c:barChart>
      <c:catAx>
        <c:axId val="665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5312"/>
        <c:crosses val="autoZero"/>
        <c:auto val="1"/>
        <c:lblAlgn val="ctr"/>
        <c:lblOffset val="100"/>
        <c:noMultiLvlLbl val="0"/>
      </c:catAx>
      <c:valAx>
        <c:axId val="6655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797.43133999999998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879688"/>
        <c:axId val="692880080"/>
      </c:barChart>
      <c:catAx>
        <c:axId val="69287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0080"/>
        <c:crosses val="autoZero"/>
        <c:auto val="1"/>
        <c:lblAlgn val="ctr"/>
        <c:lblOffset val="100"/>
        <c:noMultiLvlLbl val="0"/>
      </c:catAx>
      <c:valAx>
        <c:axId val="69288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7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144.24821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879296"/>
        <c:axId val="692880472"/>
      </c:barChart>
      <c:catAx>
        <c:axId val="69287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0472"/>
        <c:crosses val="autoZero"/>
        <c:auto val="1"/>
        <c:lblAlgn val="ctr"/>
        <c:lblOffset val="100"/>
        <c:noMultiLvlLbl val="0"/>
      </c:catAx>
      <c:valAx>
        <c:axId val="69288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7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10.163</c:v>
                </c:pt>
                <c:pt idx="1">
                  <c:v>13.500999999999999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2881648"/>
        <c:axId val="692882040"/>
      </c:barChart>
      <c:catAx>
        <c:axId val="69288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2040"/>
        <c:crosses val="autoZero"/>
        <c:auto val="1"/>
        <c:lblAlgn val="ctr"/>
        <c:lblOffset val="100"/>
        <c:noMultiLvlLbl val="0"/>
      </c:catAx>
      <c:valAx>
        <c:axId val="692882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8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24.174901999999999</c:v>
                </c:pt>
                <c:pt idx="1">
                  <c:v>26.79035</c:v>
                </c:pt>
                <c:pt idx="2">
                  <c:v>44.786189999999998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1766.9016999999999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8408"/>
        <c:axId val="594346840"/>
      </c:barChart>
      <c:catAx>
        <c:axId val="59434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6840"/>
        <c:crosses val="autoZero"/>
        <c:auto val="1"/>
        <c:lblAlgn val="ctr"/>
        <c:lblOffset val="100"/>
        <c:noMultiLvlLbl val="0"/>
      </c:catAx>
      <c:valAx>
        <c:axId val="594346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44.623356000000001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8800"/>
        <c:axId val="594349192"/>
      </c:barChart>
      <c:catAx>
        <c:axId val="59434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9192"/>
        <c:crosses val="autoZero"/>
        <c:auto val="1"/>
        <c:lblAlgn val="ctr"/>
        <c:lblOffset val="100"/>
        <c:noMultiLvlLbl val="0"/>
      </c:catAx>
      <c:valAx>
        <c:axId val="594349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66.585999999999999</c:v>
                </c:pt>
                <c:pt idx="1">
                  <c:v>12.606</c:v>
                </c:pt>
                <c:pt idx="2">
                  <c:v>20.808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4346056"/>
        <c:axId val="594346448"/>
      </c:barChart>
      <c:catAx>
        <c:axId val="59434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6448"/>
        <c:crosses val="autoZero"/>
        <c:auto val="1"/>
        <c:lblAlgn val="ctr"/>
        <c:lblOffset val="100"/>
        <c:noMultiLvlLbl val="0"/>
      </c:catAx>
      <c:valAx>
        <c:axId val="594346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3660.1921000000002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7624"/>
        <c:axId val="693458680"/>
      </c:barChart>
      <c:catAx>
        <c:axId val="59434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8680"/>
        <c:crosses val="autoZero"/>
        <c:auto val="1"/>
        <c:lblAlgn val="ctr"/>
        <c:lblOffset val="100"/>
        <c:noMultiLvlLbl val="0"/>
      </c:catAx>
      <c:valAx>
        <c:axId val="693458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312.51398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59856"/>
        <c:axId val="693459072"/>
      </c:barChart>
      <c:catAx>
        <c:axId val="69345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9072"/>
        <c:crosses val="autoZero"/>
        <c:auto val="1"/>
        <c:lblAlgn val="ctr"/>
        <c:lblOffset val="100"/>
        <c:noMultiLvlLbl val="0"/>
      </c:catAx>
      <c:valAx>
        <c:axId val="693459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5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1675.4757999999999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60248"/>
        <c:axId val="693457504"/>
      </c:barChart>
      <c:catAx>
        <c:axId val="69346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7504"/>
        <c:crosses val="autoZero"/>
        <c:auto val="1"/>
        <c:lblAlgn val="ctr"/>
        <c:lblOffset val="100"/>
        <c:noMultiLvlLbl val="0"/>
      </c:catAx>
      <c:valAx>
        <c:axId val="69345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6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5.0722904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6096"/>
        <c:axId val="613777072"/>
      </c:barChart>
      <c:catAx>
        <c:axId val="665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7072"/>
        <c:crosses val="autoZero"/>
        <c:auto val="1"/>
        <c:lblAlgn val="ctr"/>
        <c:lblOffset val="100"/>
        <c:noMultiLvlLbl val="0"/>
      </c:catAx>
      <c:valAx>
        <c:axId val="61377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19541.240000000002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57896"/>
        <c:axId val="693458288"/>
      </c:barChart>
      <c:catAx>
        <c:axId val="69345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8288"/>
        <c:crosses val="autoZero"/>
        <c:auto val="1"/>
        <c:lblAlgn val="ctr"/>
        <c:lblOffset val="100"/>
        <c:noMultiLvlLbl val="0"/>
      </c:catAx>
      <c:valAx>
        <c:axId val="69345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5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47.316943999999999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343768"/>
        <c:axId val="692348080"/>
      </c:barChart>
      <c:catAx>
        <c:axId val="692343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348080"/>
        <c:crosses val="autoZero"/>
        <c:auto val="1"/>
        <c:lblAlgn val="ctr"/>
        <c:lblOffset val="100"/>
        <c:noMultiLvlLbl val="0"/>
      </c:catAx>
      <c:valAx>
        <c:axId val="692348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343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3.8945042999999999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348864"/>
        <c:axId val="692346904"/>
      </c:barChart>
      <c:catAx>
        <c:axId val="69234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346904"/>
        <c:crosses val="autoZero"/>
        <c:auto val="1"/>
        <c:lblAlgn val="ctr"/>
        <c:lblOffset val="100"/>
        <c:noMultiLvlLbl val="0"/>
      </c:catAx>
      <c:valAx>
        <c:axId val="692346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34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1061.5137999999999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9032"/>
        <c:axId val="613779424"/>
      </c:barChart>
      <c:catAx>
        <c:axId val="61377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9424"/>
        <c:crosses val="autoZero"/>
        <c:auto val="1"/>
        <c:lblAlgn val="ctr"/>
        <c:lblOffset val="100"/>
        <c:noMultiLvlLbl val="0"/>
      </c:catAx>
      <c:valAx>
        <c:axId val="61377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3.3389199000000001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3088"/>
        <c:axId val="686972696"/>
      </c:barChart>
      <c:catAx>
        <c:axId val="68697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2696"/>
        <c:crosses val="autoZero"/>
        <c:auto val="1"/>
        <c:lblAlgn val="ctr"/>
        <c:lblOffset val="100"/>
        <c:noMultiLvlLbl val="0"/>
      </c:catAx>
      <c:valAx>
        <c:axId val="686972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37.026539999999997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1912"/>
        <c:axId val="686972304"/>
      </c:barChart>
      <c:catAx>
        <c:axId val="68697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2304"/>
        <c:crosses val="autoZero"/>
        <c:auto val="1"/>
        <c:lblAlgn val="ctr"/>
        <c:lblOffset val="100"/>
        <c:noMultiLvlLbl val="0"/>
      </c:catAx>
      <c:valAx>
        <c:axId val="686972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1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3.8945042999999999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3872"/>
        <c:axId val="686974264"/>
      </c:barChart>
      <c:catAx>
        <c:axId val="68697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4264"/>
        <c:crosses val="autoZero"/>
        <c:auto val="1"/>
        <c:lblAlgn val="ctr"/>
        <c:lblOffset val="100"/>
        <c:noMultiLvlLbl val="0"/>
      </c:catAx>
      <c:valAx>
        <c:axId val="68697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1564.8471999999999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5440"/>
        <c:axId val="613776680"/>
      </c:barChart>
      <c:catAx>
        <c:axId val="68697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6680"/>
        <c:crosses val="autoZero"/>
        <c:auto val="1"/>
        <c:lblAlgn val="ctr"/>
        <c:lblOffset val="100"/>
        <c:noMultiLvlLbl val="0"/>
      </c:catAx>
      <c:valAx>
        <c:axId val="61377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22.265792999999999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7856"/>
        <c:axId val="613778248"/>
      </c:barChart>
      <c:catAx>
        <c:axId val="61377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8248"/>
        <c:crosses val="autoZero"/>
        <c:auto val="1"/>
        <c:lblAlgn val="ctr"/>
        <c:lblOffset val="100"/>
        <c:noMultiLvlLbl val="0"/>
      </c:catAx>
      <c:valAx>
        <c:axId val="613778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박두만, ID : H1900740)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10:39:21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3660.1921000000002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155.08906999999999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81.2727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66.585999999999999</v>
      </c>
      <c r="G8" s="59">
        <f>'DRIs DATA 입력'!G8</f>
        <v>12.606</v>
      </c>
      <c r="H8" s="59">
        <f>'DRIs DATA 입력'!H8</f>
        <v>20.808</v>
      </c>
      <c r="I8" s="55"/>
      <c r="J8" s="59" t="s">
        <v>215</v>
      </c>
      <c r="K8" s="59">
        <f>'DRIs DATA 입력'!K8</f>
        <v>10.163</v>
      </c>
      <c r="L8" s="59">
        <f>'DRIs DATA 입력'!L8</f>
        <v>13.500999999999999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1766.9016999999999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44.623356000000001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5.0722904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1061.5137999999999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312.51398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4.3132973000000003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3.3389199000000001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37.026539999999997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3.8945042999999999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1564.8471999999999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22.265792999999999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4.9339247000000004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2.316459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1675.4757999999999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2712.4425999999999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19541.240000000002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8423.3019999999997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377.76702999999998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306.86336999999997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47.316943999999999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26.426628000000001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1726.8824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3.1409644E-2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7.3505836000000002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797.43133999999998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144.24821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4" sqref="L54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318</v>
      </c>
      <c r="B1" s="55" t="s">
        <v>335</v>
      </c>
      <c r="G1" s="56" t="s">
        <v>319</v>
      </c>
      <c r="H1" s="55" t="s">
        <v>336</v>
      </c>
    </row>
    <row r="3" spans="1:27" x14ac:dyDescent="0.3">
      <c r="A3" s="65" t="s">
        <v>309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284</v>
      </c>
      <c r="B4" s="66"/>
      <c r="C4" s="66"/>
      <c r="E4" s="61" t="s">
        <v>277</v>
      </c>
      <c r="F4" s="62"/>
      <c r="G4" s="62"/>
      <c r="H4" s="63"/>
      <c r="J4" s="61" t="s">
        <v>320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321</v>
      </c>
      <c r="V4" s="66"/>
      <c r="W4" s="66"/>
      <c r="X4" s="66"/>
      <c r="Y4" s="66"/>
      <c r="Z4" s="66"/>
    </row>
    <row r="5" spans="1:27" x14ac:dyDescent="0.3">
      <c r="A5" s="60"/>
      <c r="B5" s="60" t="s">
        <v>286</v>
      </c>
      <c r="C5" s="60" t="s">
        <v>296</v>
      </c>
      <c r="E5" s="60"/>
      <c r="F5" s="60" t="s">
        <v>322</v>
      </c>
      <c r="G5" s="60" t="s">
        <v>303</v>
      </c>
      <c r="H5" s="60" t="s">
        <v>45</v>
      </c>
      <c r="J5" s="60"/>
      <c r="K5" s="60" t="s">
        <v>310</v>
      </c>
      <c r="L5" s="60" t="s">
        <v>323</v>
      </c>
      <c r="N5" s="60"/>
      <c r="O5" s="60" t="s">
        <v>324</v>
      </c>
      <c r="P5" s="60" t="s">
        <v>304</v>
      </c>
      <c r="Q5" s="60" t="s">
        <v>285</v>
      </c>
      <c r="R5" s="60" t="s">
        <v>276</v>
      </c>
      <c r="S5" s="60" t="s">
        <v>296</v>
      </c>
      <c r="U5" s="60"/>
      <c r="V5" s="60" t="s">
        <v>324</v>
      </c>
      <c r="W5" s="60" t="s">
        <v>304</v>
      </c>
      <c r="X5" s="60" t="s">
        <v>285</v>
      </c>
      <c r="Y5" s="60" t="s">
        <v>276</v>
      </c>
      <c r="Z5" s="60" t="s">
        <v>296</v>
      </c>
    </row>
    <row r="6" spans="1:27" x14ac:dyDescent="0.3">
      <c r="A6" s="60" t="s">
        <v>284</v>
      </c>
      <c r="B6" s="60">
        <v>2200</v>
      </c>
      <c r="C6" s="60">
        <v>3660.1921000000002</v>
      </c>
      <c r="E6" s="60" t="s">
        <v>311</v>
      </c>
      <c r="F6" s="60">
        <v>55</v>
      </c>
      <c r="G6" s="60">
        <v>15</v>
      </c>
      <c r="H6" s="60">
        <v>7</v>
      </c>
      <c r="J6" s="60" t="s">
        <v>311</v>
      </c>
      <c r="K6" s="60">
        <v>0.1</v>
      </c>
      <c r="L6" s="60">
        <v>4</v>
      </c>
      <c r="N6" s="60" t="s">
        <v>305</v>
      </c>
      <c r="O6" s="60">
        <v>50</v>
      </c>
      <c r="P6" s="60">
        <v>60</v>
      </c>
      <c r="Q6" s="60">
        <v>0</v>
      </c>
      <c r="R6" s="60">
        <v>0</v>
      </c>
      <c r="S6" s="60">
        <v>155.08906999999999</v>
      </c>
      <c r="U6" s="60" t="s">
        <v>312</v>
      </c>
      <c r="V6" s="60">
        <v>0</v>
      </c>
      <c r="W6" s="60">
        <v>0</v>
      </c>
      <c r="X6" s="60">
        <v>25</v>
      </c>
      <c r="Y6" s="60">
        <v>0</v>
      </c>
      <c r="Z6" s="60">
        <v>81.2727</v>
      </c>
    </row>
    <row r="7" spans="1:27" x14ac:dyDescent="0.3">
      <c r="E7" s="60" t="s">
        <v>297</v>
      </c>
      <c r="F7" s="60">
        <v>65</v>
      </c>
      <c r="G7" s="60">
        <v>30</v>
      </c>
      <c r="H7" s="60">
        <v>20</v>
      </c>
      <c r="J7" s="60" t="s">
        <v>297</v>
      </c>
      <c r="K7" s="60">
        <v>1</v>
      </c>
      <c r="L7" s="60">
        <v>10</v>
      </c>
    </row>
    <row r="8" spans="1:27" x14ac:dyDescent="0.3">
      <c r="E8" s="60" t="s">
        <v>287</v>
      </c>
      <c r="F8" s="60">
        <v>66.585999999999999</v>
      </c>
      <c r="G8" s="60">
        <v>12.606</v>
      </c>
      <c r="H8" s="60">
        <v>20.808</v>
      </c>
      <c r="J8" s="60" t="s">
        <v>287</v>
      </c>
      <c r="K8" s="60">
        <v>10.163</v>
      </c>
      <c r="L8" s="60">
        <v>13.500999999999999</v>
      </c>
    </row>
    <row r="13" spans="1:27" x14ac:dyDescent="0.3">
      <c r="A13" s="64" t="s">
        <v>325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306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289</v>
      </c>
      <c r="P14" s="66"/>
      <c r="Q14" s="66"/>
      <c r="R14" s="66"/>
      <c r="S14" s="66"/>
      <c r="T14" s="66"/>
      <c r="V14" s="66" t="s">
        <v>298</v>
      </c>
      <c r="W14" s="66"/>
      <c r="X14" s="66"/>
      <c r="Y14" s="66"/>
      <c r="Z14" s="66"/>
      <c r="AA14" s="66"/>
    </row>
    <row r="15" spans="1:27" x14ac:dyDescent="0.3">
      <c r="A15" s="60"/>
      <c r="B15" s="60" t="s">
        <v>324</v>
      </c>
      <c r="C15" s="60" t="s">
        <v>304</v>
      </c>
      <c r="D15" s="60" t="s">
        <v>285</v>
      </c>
      <c r="E15" s="60" t="s">
        <v>276</v>
      </c>
      <c r="F15" s="60" t="s">
        <v>296</v>
      </c>
      <c r="H15" s="60"/>
      <c r="I15" s="60" t="s">
        <v>324</v>
      </c>
      <c r="J15" s="60" t="s">
        <v>304</v>
      </c>
      <c r="K15" s="60" t="s">
        <v>285</v>
      </c>
      <c r="L15" s="60" t="s">
        <v>276</v>
      </c>
      <c r="M15" s="60" t="s">
        <v>296</v>
      </c>
      <c r="O15" s="60"/>
      <c r="P15" s="60" t="s">
        <v>324</v>
      </c>
      <c r="Q15" s="60" t="s">
        <v>304</v>
      </c>
      <c r="R15" s="60" t="s">
        <v>285</v>
      </c>
      <c r="S15" s="60" t="s">
        <v>276</v>
      </c>
      <c r="T15" s="60" t="s">
        <v>296</v>
      </c>
      <c r="V15" s="60"/>
      <c r="W15" s="60" t="s">
        <v>324</v>
      </c>
      <c r="X15" s="60" t="s">
        <v>304</v>
      </c>
      <c r="Y15" s="60" t="s">
        <v>285</v>
      </c>
      <c r="Z15" s="60" t="s">
        <v>276</v>
      </c>
      <c r="AA15" s="60" t="s">
        <v>296</v>
      </c>
    </row>
    <row r="16" spans="1:27" x14ac:dyDescent="0.3">
      <c r="A16" s="60" t="s">
        <v>326</v>
      </c>
      <c r="B16" s="60">
        <v>530</v>
      </c>
      <c r="C16" s="60">
        <v>750</v>
      </c>
      <c r="D16" s="60">
        <v>0</v>
      </c>
      <c r="E16" s="60">
        <v>3000</v>
      </c>
      <c r="F16" s="60">
        <v>1766.9016999999999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44.623356000000001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5.0722904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1061.5137999999999</v>
      </c>
    </row>
    <row r="23" spans="1:62" x14ac:dyDescent="0.3">
      <c r="A23" s="64" t="s">
        <v>281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327</v>
      </c>
      <c r="B24" s="66"/>
      <c r="C24" s="66"/>
      <c r="D24" s="66"/>
      <c r="E24" s="66"/>
      <c r="F24" s="66"/>
      <c r="H24" s="66" t="s">
        <v>313</v>
      </c>
      <c r="I24" s="66"/>
      <c r="J24" s="66"/>
      <c r="K24" s="66"/>
      <c r="L24" s="66"/>
      <c r="M24" s="66"/>
      <c r="O24" s="66" t="s">
        <v>299</v>
      </c>
      <c r="P24" s="66"/>
      <c r="Q24" s="66"/>
      <c r="R24" s="66"/>
      <c r="S24" s="66"/>
      <c r="T24" s="66"/>
      <c r="V24" s="66" t="s">
        <v>314</v>
      </c>
      <c r="W24" s="66"/>
      <c r="X24" s="66"/>
      <c r="Y24" s="66"/>
      <c r="Z24" s="66"/>
      <c r="AA24" s="66"/>
      <c r="AC24" s="66" t="s">
        <v>328</v>
      </c>
      <c r="AD24" s="66"/>
      <c r="AE24" s="66"/>
      <c r="AF24" s="66"/>
      <c r="AG24" s="66"/>
      <c r="AH24" s="66"/>
      <c r="AJ24" s="66" t="s">
        <v>300</v>
      </c>
      <c r="AK24" s="66"/>
      <c r="AL24" s="66"/>
      <c r="AM24" s="66"/>
      <c r="AN24" s="66"/>
      <c r="AO24" s="66"/>
      <c r="AQ24" s="66" t="s">
        <v>315</v>
      </c>
      <c r="AR24" s="66"/>
      <c r="AS24" s="66"/>
      <c r="AT24" s="66"/>
      <c r="AU24" s="66"/>
      <c r="AV24" s="66"/>
      <c r="AX24" s="66" t="s">
        <v>278</v>
      </c>
      <c r="AY24" s="66"/>
      <c r="AZ24" s="66"/>
      <c r="BA24" s="66"/>
      <c r="BB24" s="66"/>
      <c r="BC24" s="66"/>
      <c r="BE24" s="66" t="s">
        <v>316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324</v>
      </c>
      <c r="C25" s="60" t="s">
        <v>304</v>
      </c>
      <c r="D25" s="60" t="s">
        <v>285</v>
      </c>
      <c r="E25" s="60" t="s">
        <v>276</v>
      </c>
      <c r="F25" s="60" t="s">
        <v>296</v>
      </c>
      <c r="H25" s="60"/>
      <c r="I25" s="60" t="s">
        <v>324</v>
      </c>
      <c r="J25" s="60" t="s">
        <v>304</v>
      </c>
      <c r="K25" s="60" t="s">
        <v>285</v>
      </c>
      <c r="L25" s="60" t="s">
        <v>276</v>
      </c>
      <c r="M25" s="60" t="s">
        <v>296</v>
      </c>
      <c r="O25" s="60"/>
      <c r="P25" s="60" t="s">
        <v>324</v>
      </c>
      <c r="Q25" s="60" t="s">
        <v>304</v>
      </c>
      <c r="R25" s="60" t="s">
        <v>285</v>
      </c>
      <c r="S25" s="60" t="s">
        <v>276</v>
      </c>
      <c r="T25" s="60" t="s">
        <v>296</v>
      </c>
      <c r="V25" s="60"/>
      <c r="W25" s="60" t="s">
        <v>324</v>
      </c>
      <c r="X25" s="60" t="s">
        <v>304</v>
      </c>
      <c r="Y25" s="60" t="s">
        <v>285</v>
      </c>
      <c r="Z25" s="60" t="s">
        <v>276</v>
      </c>
      <c r="AA25" s="60" t="s">
        <v>296</v>
      </c>
      <c r="AC25" s="60"/>
      <c r="AD25" s="60" t="s">
        <v>324</v>
      </c>
      <c r="AE25" s="60" t="s">
        <v>304</v>
      </c>
      <c r="AF25" s="60" t="s">
        <v>285</v>
      </c>
      <c r="AG25" s="60" t="s">
        <v>276</v>
      </c>
      <c r="AH25" s="60" t="s">
        <v>296</v>
      </c>
      <c r="AJ25" s="60"/>
      <c r="AK25" s="60" t="s">
        <v>324</v>
      </c>
      <c r="AL25" s="60" t="s">
        <v>304</v>
      </c>
      <c r="AM25" s="60" t="s">
        <v>285</v>
      </c>
      <c r="AN25" s="60" t="s">
        <v>276</v>
      </c>
      <c r="AO25" s="60" t="s">
        <v>296</v>
      </c>
      <c r="AQ25" s="60"/>
      <c r="AR25" s="60" t="s">
        <v>324</v>
      </c>
      <c r="AS25" s="60" t="s">
        <v>304</v>
      </c>
      <c r="AT25" s="60" t="s">
        <v>285</v>
      </c>
      <c r="AU25" s="60" t="s">
        <v>276</v>
      </c>
      <c r="AV25" s="60" t="s">
        <v>296</v>
      </c>
      <c r="AX25" s="60"/>
      <c r="AY25" s="60" t="s">
        <v>324</v>
      </c>
      <c r="AZ25" s="60" t="s">
        <v>304</v>
      </c>
      <c r="BA25" s="60" t="s">
        <v>285</v>
      </c>
      <c r="BB25" s="60" t="s">
        <v>276</v>
      </c>
      <c r="BC25" s="60" t="s">
        <v>296</v>
      </c>
      <c r="BE25" s="60"/>
      <c r="BF25" s="60" t="s">
        <v>324</v>
      </c>
      <c r="BG25" s="60" t="s">
        <v>304</v>
      </c>
      <c r="BH25" s="60" t="s">
        <v>285</v>
      </c>
      <c r="BI25" s="60" t="s">
        <v>276</v>
      </c>
      <c r="BJ25" s="60" t="s">
        <v>296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312.51398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4.3132973000000003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3.3389199000000001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37.026539999999997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3.8945042999999999</v>
      </c>
      <c r="AJ26" s="60" t="s">
        <v>290</v>
      </c>
      <c r="AK26" s="60">
        <v>320</v>
      </c>
      <c r="AL26" s="60">
        <v>400</v>
      </c>
      <c r="AM26" s="60">
        <v>0</v>
      </c>
      <c r="AN26" s="60">
        <v>1000</v>
      </c>
      <c r="AO26" s="60">
        <v>1564.8471999999999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22.265792999999999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4.9339247000000004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2.316459</v>
      </c>
    </row>
    <row r="33" spans="1:68" x14ac:dyDescent="0.3">
      <c r="A33" s="64" t="s">
        <v>282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329</v>
      </c>
      <c r="B34" s="66"/>
      <c r="C34" s="66"/>
      <c r="D34" s="66"/>
      <c r="E34" s="66"/>
      <c r="F34" s="66"/>
      <c r="H34" s="66" t="s">
        <v>330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291</v>
      </c>
      <c r="W34" s="66"/>
      <c r="X34" s="66"/>
      <c r="Y34" s="66"/>
      <c r="Z34" s="66"/>
      <c r="AA34" s="66"/>
      <c r="AC34" s="66" t="s">
        <v>307</v>
      </c>
      <c r="AD34" s="66"/>
      <c r="AE34" s="66"/>
      <c r="AF34" s="66"/>
      <c r="AG34" s="66"/>
      <c r="AH34" s="66"/>
      <c r="AJ34" s="66" t="s">
        <v>331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324</v>
      </c>
      <c r="C35" s="60" t="s">
        <v>304</v>
      </c>
      <c r="D35" s="60" t="s">
        <v>285</v>
      </c>
      <c r="E35" s="60" t="s">
        <v>276</v>
      </c>
      <c r="F35" s="60" t="s">
        <v>296</v>
      </c>
      <c r="H35" s="60"/>
      <c r="I35" s="60" t="s">
        <v>324</v>
      </c>
      <c r="J35" s="60" t="s">
        <v>304</v>
      </c>
      <c r="K35" s="60" t="s">
        <v>285</v>
      </c>
      <c r="L35" s="60" t="s">
        <v>276</v>
      </c>
      <c r="M35" s="60" t="s">
        <v>296</v>
      </c>
      <c r="O35" s="60"/>
      <c r="P35" s="60" t="s">
        <v>324</v>
      </c>
      <c r="Q35" s="60" t="s">
        <v>304</v>
      </c>
      <c r="R35" s="60" t="s">
        <v>285</v>
      </c>
      <c r="S35" s="60" t="s">
        <v>276</v>
      </c>
      <c r="T35" s="60" t="s">
        <v>296</v>
      </c>
      <c r="V35" s="60"/>
      <c r="W35" s="60" t="s">
        <v>324</v>
      </c>
      <c r="X35" s="60" t="s">
        <v>304</v>
      </c>
      <c r="Y35" s="60" t="s">
        <v>285</v>
      </c>
      <c r="Z35" s="60" t="s">
        <v>276</v>
      </c>
      <c r="AA35" s="60" t="s">
        <v>296</v>
      </c>
      <c r="AC35" s="60"/>
      <c r="AD35" s="60" t="s">
        <v>324</v>
      </c>
      <c r="AE35" s="60" t="s">
        <v>304</v>
      </c>
      <c r="AF35" s="60" t="s">
        <v>285</v>
      </c>
      <c r="AG35" s="60" t="s">
        <v>276</v>
      </c>
      <c r="AH35" s="60" t="s">
        <v>296</v>
      </c>
      <c r="AJ35" s="60"/>
      <c r="AK35" s="60" t="s">
        <v>324</v>
      </c>
      <c r="AL35" s="60" t="s">
        <v>304</v>
      </c>
      <c r="AM35" s="60" t="s">
        <v>285</v>
      </c>
      <c r="AN35" s="60" t="s">
        <v>276</v>
      </c>
      <c r="AO35" s="60" t="s">
        <v>296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1675.4757999999999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2712.4425999999999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19541.240000000002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8423.3019999999997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377.76702999999998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306.86336999999997</v>
      </c>
    </row>
    <row r="43" spans="1:68" x14ac:dyDescent="0.3">
      <c r="A43" s="64" t="s">
        <v>292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293</v>
      </c>
      <c r="B44" s="66"/>
      <c r="C44" s="66"/>
      <c r="D44" s="66"/>
      <c r="E44" s="66"/>
      <c r="F44" s="66"/>
      <c r="H44" s="66" t="s">
        <v>332</v>
      </c>
      <c r="I44" s="66"/>
      <c r="J44" s="66"/>
      <c r="K44" s="66"/>
      <c r="L44" s="66"/>
      <c r="M44" s="66"/>
      <c r="O44" s="66" t="s">
        <v>333</v>
      </c>
      <c r="P44" s="66"/>
      <c r="Q44" s="66"/>
      <c r="R44" s="66"/>
      <c r="S44" s="66"/>
      <c r="T44" s="66"/>
      <c r="V44" s="66" t="s">
        <v>294</v>
      </c>
      <c r="W44" s="66"/>
      <c r="X44" s="66"/>
      <c r="Y44" s="66"/>
      <c r="Z44" s="66"/>
      <c r="AA44" s="66"/>
      <c r="AC44" s="66" t="s">
        <v>279</v>
      </c>
      <c r="AD44" s="66"/>
      <c r="AE44" s="66"/>
      <c r="AF44" s="66"/>
      <c r="AG44" s="66"/>
      <c r="AH44" s="66"/>
      <c r="AJ44" s="66" t="s">
        <v>308</v>
      </c>
      <c r="AK44" s="66"/>
      <c r="AL44" s="66"/>
      <c r="AM44" s="66"/>
      <c r="AN44" s="66"/>
      <c r="AO44" s="66"/>
      <c r="AQ44" s="66" t="s">
        <v>280</v>
      </c>
      <c r="AR44" s="66"/>
      <c r="AS44" s="66"/>
      <c r="AT44" s="66"/>
      <c r="AU44" s="66"/>
      <c r="AV44" s="66"/>
      <c r="AX44" s="66" t="s">
        <v>283</v>
      </c>
      <c r="AY44" s="66"/>
      <c r="AZ44" s="66"/>
      <c r="BA44" s="66"/>
      <c r="BB44" s="66"/>
      <c r="BC44" s="66"/>
      <c r="BE44" s="66" t="s">
        <v>317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324</v>
      </c>
      <c r="C45" s="60" t="s">
        <v>304</v>
      </c>
      <c r="D45" s="60" t="s">
        <v>285</v>
      </c>
      <c r="E45" s="60" t="s">
        <v>276</v>
      </c>
      <c r="F45" s="60" t="s">
        <v>296</v>
      </c>
      <c r="H45" s="60"/>
      <c r="I45" s="60" t="s">
        <v>324</v>
      </c>
      <c r="J45" s="60" t="s">
        <v>304</v>
      </c>
      <c r="K45" s="60" t="s">
        <v>285</v>
      </c>
      <c r="L45" s="60" t="s">
        <v>276</v>
      </c>
      <c r="M45" s="60" t="s">
        <v>296</v>
      </c>
      <c r="O45" s="60"/>
      <c r="P45" s="60" t="s">
        <v>324</v>
      </c>
      <c r="Q45" s="60" t="s">
        <v>304</v>
      </c>
      <c r="R45" s="60" t="s">
        <v>285</v>
      </c>
      <c r="S45" s="60" t="s">
        <v>276</v>
      </c>
      <c r="T45" s="60" t="s">
        <v>296</v>
      </c>
      <c r="V45" s="60"/>
      <c r="W45" s="60" t="s">
        <v>324</v>
      </c>
      <c r="X45" s="60" t="s">
        <v>304</v>
      </c>
      <c r="Y45" s="60" t="s">
        <v>285</v>
      </c>
      <c r="Z45" s="60" t="s">
        <v>276</v>
      </c>
      <c r="AA45" s="60" t="s">
        <v>296</v>
      </c>
      <c r="AC45" s="60"/>
      <c r="AD45" s="60" t="s">
        <v>324</v>
      </c>
      <c r="AE45" s="60" t="s">
        <v>304</v>
      </c>
      <c r="AF45" s="60" t="s">
        <v>285</v>
      </c>
      <c r="AG45" s="60" t="s">
        <v>276</v>
      </c>
      <c r="AH45" s="60" t="s">
        <v>296</v>
      </c>
      <c r="AJ45" s="60"/>
      <c r="AK45" s="60" t="s">
        <v>324</v>
      </c>
      <c r="AL45" s="60" t="s">
        <v>304</v>
      </c>
      <c r="AM45" s="60" t="s">
        <v>285</v>
      </c>
      <c r="AN45" s="60" t="s">
        <v>276</v>
      </c>
      <c r="AO45" s="60" t="s">
        <v>296</v>
      </c>
      <c r="AQ45" s="60"/>
      <c r="AR45" s="60" t="s">
        <v>324</v>
      </c>
      <c r="AS45" s="60" t="s">
        <v>304</v>
      </c>
      <c r="AT45" s="60" t="s">
        <v>285</v>
      </c>
      <c r="AU45" s="60" t="s">
        <v>276</v>
      </c>
      <c r="AV45" s="60" t="s">
        <v>296</v>
      </c>
      <c r="AX45" s="60"/>
      <c r="AY45" s="60" t="s">
        <v>324</v>
      </c>
      <c r="AZ45" s="60" t="s">
        <v>304</v>
      </c>
      <c r="BA45" s="60" t="s">
        <v>285</v>
      </c>
      <c r="BB45" s="60" t="s">
        <v>276</v>
      </c>
      <c r="BC45" s="60" t="s">
        <v>296</v>
      </c>
      <c r="BE45" s="60"/>
      <c r="BF45" s="60" t="s">
        <v>324</v>
      </c>
      <c r="BG45" s="60" t="s">
        <v>304</v>
      </c>
      <c r="BH45" s="60" t="s">
        <v>285</v>
      </c>
      <c r="BI45" s="60" t="s">
        <v>276</v>
      </c>
      <c r="BJ45" s="60" t="s">
        <v>296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47.316943999999999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26.426628000000001</v>
      </c>
      <c r="O46" s="60" t="s">
        <v>334</v>
      </c>
      <c r="P46" s="60">
        <v>600</v>
      </c>
      <c r="Q46" s="60">
        <v>800</v>
      </c>
      <c r="R46" s="60">
        <v>0</v>
      </c>
      <c r="S46" s="60">
        <v>10000</v>
      </c>
      <c r="T46" s="60">
        <v>1726.8824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3.1409644E-2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7.3505836000000002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797.43133999999998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144.24821</v>
      </c>
      <c r="AX46" s="60" t="s">
        <v>301</v>
      </c>
      <c r="AY46" s="60"/>
      <c r="AZ46" s="60"/>
      <c r="BA46" s="60"/>
      <c r="BB46" s="60"/>
      <c r="BC46" s="60"/>
      <c r="BE46" s="60" t="s">
        <v>302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1" sqref="F21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337</v>
      </c>
      <c r="B2" s="55" t="s">
        <v>338</v>
      </c>
      <c r="C2" s="55" t="s">
        <v>295</v>
      </c>
      <c r="D2" s="55">
        <v>62</v>
      </c>
      <c r="E2" s="55">
        <v>3660.1921000000002</v>
      </c>
      <c r="F2" s="55">
        <v>496.27927</v>
      </c>
      <c r="G2" s="55">
        <v>93.954666000000003</v>
      </c>
      <c r="H2" s="55">
        <v>59.867446999999999</v>
      </c>
      <c r="I2" s="55">
        <v>34.087215</v>
      </c>
      <c r="J2" s="55">
        <v>155.08906999999999</v>
      </c>
      <c r="K2" s="55">
        <v>96.436920000000001</v>
      </c>
      <c r="L2" s="55">
        <v>58.652144999999997</v>
      </c>
      <c r="M2" s="55">
        <v>81.2727</v>
      </c>
      <c r="N2" s="55">
        <v>7.0569839999999999</v>
      </c>
      <c r="O2" s="55">
        <v>45.877276999999999</v>
      </c>
      <c r="P2" s="55">
        <v>2682.2844</v>
      </c>
      <c r="Q2" s="55">
        <v>79.195880000000002</v>
      </c>
      <c r="R2" s="55">
        <v>1766.9016999999999</v>
      </c>
      <c r="S2" s="55">
        <v>124.91878</v>
      </c>
      <c r="T2" s="55">
        <v>19703.796999999999</v>
      </c>
      <c r="U2" s="55">
        <v>5.0722904</v>
      </c>
      <c r="V2" s="55">
        <v>44.623356000000001</v>
      </c>
      <c r="W2" s="55">
        <v>1061.5137999999999</v>
      </c>
      <c r="X2" s="55">
        <v>312.51398</v>
      </c>
      <c r="Y2" s="55">
        <v>4.3132973000000003</v>
      </c>
      <c r="Z2" s="55">
        <v>3.3389199000000001</v>
      </c>
      <c r="AA2" s="55">
        <v>37.026539999999997</v>
      </c>
      <c r="AB2" s="55">
        <v>3.8945042999999999</v>
      </c>
      <c r="AC2" s="55">
        <v>1564.8471999999999</v>
      </c>
      <c r="AD2" s="55">
        <v>22.265792999999999</v>
      </c>
      <c r="AE2" s="55">
        <v>4.9339247000000004</v>
      </c>
      <c r="AF2" s="55">
        <v>2.316459</v>
      </c>
      <c r="AG2" s="55">
        <v>1675.4757999999999</v>
      </c>
      <c r="AH2" s="55">
        <v>1147.4332999999999</v>
      </c>
      <c r="AI2" s="55">
        <v>528.04250000000002</v>
      </c>
      <c r="AJ2" s="55">
        <v>2712.4425999999999</v>
      </c>
      <c r="AK2" s="55">
        <v>19541.240000000002</v>
      </c>
      <c r="AL2" s="55">
        <v>377.76702999999998</v>
      </c>
      <c r="AM2" s="55">
        <v>8423.3019999999997</v>
      </c>
      <c r="AN2" s="55">
        <v>306.86336999999997</v>
      </c>
      <c r="AO2" s="55">
        <v>47.316943999999999</v>
      </c>
      <c r="AP2" s="55">
        <v>37.637250000000002</v>
      </c>
      <c r="AQ2" s="55">
        <v>9.6796959999999999</v>
      </c>
      <c r="AR2" s="55">
        <v>26.426628000000001</v>
      </c>
      <c r="AS2" s="55">
        <v>1726.8824</v>
      </c>
      <c r="AT2" s="55">
        <v>3.1409644E-2</v>
      </c>
      <c r="AU2" s="55">
        <v>7.3505836000000002</v>
      </c>
      <c r="AV2" s="55">
        <v>797.43133999999998</v>
      </c>
      <c r="AW2" s="55">
        <v>144.24821</v>
      </c>
      <c r="AX2" s="55">
        <v>1.0455471000000001</v>
      </c>
      <c r="AY2" s="55">
        <v>2.5333510000000001</v>
      </c>
      <c r="AZ2" s="55">
        <v>379.92065000000002</v>
      </c>
      <c r="BA2" s="55">
        <v>95.758179999999996</v>
      </c>
      <c r="BB2" s="55">
        <v>24.174901999999999</v>
      </c>
      <c r="BC2" s="55">
        <v>26.79035</v>
      </c>
      <c r="BD2" s="55">
        <v>44.786189999999998</v>
      </c>
      <c r="BE2" s="55">
        <v>4.2961879999999999</v>
      </c>
      <c r="BF2" s="55">
        <v>26.443977</v>
      </c>
      <c r="BG2" s="55">
        <v>6.9387240000000003E-3</v>
      </c>
      <c r="BH2" s="55">
        <v>3.4117403999999997E-2</v>
      </c>
      <c r="BI2" s="55">
        <v>2.5610630999999998E-2</v>
      </c>
      <c r="BJ2" s="55">
        <v>0.16199914000000001</v>
      </c>
      <c r="BK2" s="55">
        <v>5.3374800000000001E-4</v>
      </c>
      <c r="BL2" s="55">
        <v>0.72800577</v>
      </c>
      <c r="BM2" s="55">
        <v>8.2635749999999994</v>
      </c>
      <c r="BN2" s="55">
        <v>2.5366675999999999</v>
      </c>
      <c r="BO2" s="55">
        <v>124.197174</v>
      </c>
      <c r="BP2" s="55">
        <v>23.415659999999999</v>
      </c>
      <c r="BQ2" s="55">
        <v>40.836889999999997</v>
      </c>
      <c r="BR2" s="55">
        <v>136.69394</v>
      </c>
      <c r="BS2" s="55">
        <v>53.666893000000002</v>
      </c>
      <c r="BT2" s="55">
        <v>33.81185</v>
      </c>
      <c r="BU2" s="55">
        <v>0.26075136999999998</v>
      </c>
      <c r="BV2" s="55">
        <v>8.7206505000000004E-2</v>
      </c>
      <c r="BW2" s="55">
        <v>2.1441479000000001</v>
      </c>
      <c r="BX2" s="55">
        <v>2.7055068000000002</v>
      </c>
      <c r="BY2" s="55">
        <v>0.18358476000000001</v>
      </c>
      <c r="BZ2" s="55">
        <v>1.4067221E-3</v>
      </c>
      <c r="CA2" s="55">
        <v>0.82109279999999996</v>
      </c>
      <c r="CB2" s="55">
        <v>3.1364780000000002E-2</v>
      </c>
      <c r="CC2" s="55">
        <v>0.2342786</v>
      </c>
      <c r="CD2" s="55">
        <v>3.3068599999999999</v>
      </c>
      <c r="CE2" s="55">
        <v>0.23414391000000001</v>
      </c>
      <c r="CF2" s="55">
        <v>0.43662666999999999</v>
      </c>
      <c r="CG2" s="55">
        <v>4.9500000000000003E-7</v>
      </c>
      <c r="CH2" s="55">
        <v>4.9049693999999998E-2</v>
      </c>
      <c r="CI2" s="55">
        <v>2.5328759999999999E-3</v>
      </c>
      <c r="CJ2" s="55">
        <v>7.3525963000000001</v>
      </c>
      <c r="CK2" s="55">
        <v>5.741661E-2</v>
      </c>
      <c r="CL2" s="55">
        <v>2.175932</v>
      </c>
      <c r="CM2" s="55">
        <v>7.6713459999999998</v>
      </c>
      <c r="CN2" s="55">
        <v>6477.7219999999998</v>
      </c>
      <c r="CO2" s="55">
        <v>11492.434999999999</v>
      </c>
      <c r="CP2" s="55">
        <v>8462.9330000000009</v>
      </c>
      <c r="CQ2" s="55">
        <v>2312.9810000000002</v>
      </c>
      <c r="CR2" s="55">
        <v>1390.2666999999999</v>
      </c>
      <c r="CS2" s="55">
        <v>721.59454000000005</v>
      </c>
      <c r="CT2" s="55">
        <v>6841.4872999999998</v>
      </c>
      <c r="CU2" s="55">
        <v>4592.3975</v>
      </c>
      <c r="CV2" s="55">
        <v>2183.9663</v>
      </c>
      <c r="CW2" s="55">
        <v>5493.7470000000003</v>
      </c>
      <c r="CX2" s="55">
        <v>1614.7621999999999</v>
      </c>
      <c r="CY2" s="55">
        <v>7336.0259999999998</v>
      </c>
      <c r="CZ2" s="55">
        <v>4179.9252999999999</v>
      </c>
      <c r="DA2" s="55">
        <v>11234.928</v>
      </c>
      <c r="DB2" s="55">
        <v>8919.4860000000008</v>
      </c>
      <c r="DC2" s="55">
        <v>17990.398000000001</v>
      </c>
      <c r="DD2" s="55">
        <v>26893.094000000001</v>
      </c>
      <c r="DE2" s="55">
        <v>6291.0214999999998</v>
      </c>
      <c r="DF2" s="55">
        <v>9021.8160000000007</v>
      </c>
      <c r="DG2" s="55">
        <v>6647.9155000000001</v>
      </c>
      <c r="DH2" s="55">
        <v>246.08873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95.758179999999996</v>
      </c>
      <c r="B6">
        <f>BB2</f>
        <v>24.174901999999999</v>
      </c>
      <c r="C6">
        <f>BC2</f>
        <v>26.79035</v>
      </c>
      <c r="D6">
        <f>BD2</f>
        <v>44.786189999999998</v>
      </c>
    </row>
    <row r="7" spans="1:113" x14ac:dyDescent="0.3">
      <c r="B7">
        <f>ROUND(B6/MAX($B$6,$C$6,$D$6),1)</f>
        <v>0.5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21563</v>
      </c>
      <c r="C2" s="51">
        <f ca="1">YEAR(TODAY())-YEAR(B2)+IF(TODAY()&gt;=DATE(YEAR(TODAY()),MONTH(B2),DAY(B2)),0,-1)</f>
        <v>62</v>
      </c>
      <c r="E2" s="47">
        <v>170.9</v>
      </c>
      <c r="F2" s="48" t="s">
        <v>275</v>
      </c>
      <c r="G2" s="47">
        <v>77.7</v>
      </c>
      <c r="H2" s="46" t="s">
        <v>40</v>
      </c>
      <c r="I2" s="67">
        <f>ROUND(G3/E3^2,1)</f>
        <v>26.6</v>
      </c>
    </row>
    <row r="3" spans="1:9" x14ac:dyDescent="0.3">
      <c r="E3" s="46">
        <f>E2/100</f>
        <v>1.7090000000000001</v>
      </c>
      <c r="F3" s="46" t="s">
        <v>39</v>
      </c>
      <c r="G3" s="46">
        <f>G2</f>
        <v>77.7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44347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박두만, ID : H1900740)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10:39:21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17" sqref="AA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44347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62</v>
      </c>
      <c r="G12" s="132"/>
      <c r="H12" s="132"/>
      <c r="I12" s="132"/>
      <c r="K12" s="123">
        <f>'개인정보 및 신체계측 입력'!E2</f>
        <v>170.9</v>
      </c>
      <c r="L12" s="124"/>
      <c r="M12" s="117">
        <f>'개인정보 및 신체계측 입력'!G2</f>
        <v>77.7</v>
      </c>
      <c r="N12" s="118"/>
      <c r="O12" s="113" t="s">
        <v>270</v>
      </c>
      <c r="P12" s="107"/>
      <c r="Q12" s="110">
        <f>'개인정보 및 신체계측 입력'!I2</f>
        <v>26.6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박두만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66.585999999999999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12.606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20.808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0.5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0.6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13.5</v>
      </c>
      <c r="L72" s="34" t="s">
        <v>52</v>
      </c>
      <c r="M72" s="34">
        <f>ROUND('DRIs DATA'!K8,1)</f>
        <v>10.199999999999999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235.59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371.86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312.51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259.63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209.43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1302.75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473.17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2021-08-20T02:01:53Z</dcterms:modified>
</cp:coreProperties>
</file>