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<sst xmlns="http://schemas.openxmlformats.org/spreadsheetml/2006/main" count="692" uniqueCount="339">
  <si>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</si>
  <si>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</si>
  <si>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</si>
  <si>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</si>
  <si>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</si>
  <si>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</si>
  <si>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</si>
  <si>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</si>
  <si>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</si>
  <si>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</si>
  <si>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</si>
  <si>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</si>
  <si>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</si>
  <si>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</si>
  <si>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</si>
  <si>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</si>
  <si>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</si>
  <si>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</si>
  <si>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</si>
  <si>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</si>
  <si>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</si>
  <si>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</si>
  <si>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</si>
  <si>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</si>
  <si>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</si>
  <si>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</si>
  <si>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</si>
  <si>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</si>
  <si>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</si>
  <si>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</si>
  <si>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</si>
  <si>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</si>
  <si>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</si>
  <si>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</si>
  <si>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</si>
  <si>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</si>
  <si>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</si>
  <si>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</si>
  <si>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</si>
  <si>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</si>
  <si>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</si>
  <si>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</si>
  <si>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</si>
  <si>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</si>
  <si>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</si>
  <si>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</si>
  <si>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</si>
  <si>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</si>
  <si>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</si>
  <si>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</si>
  <si>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</si>
  <si>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</si>
  <si>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</si>
  <si>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</si>
  <si>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</si>
  <si>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</si>
  <si>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</si>
  <si>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</si>
  <si>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</si>
  <si>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</si>
  <si>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</si>
  <si>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</si>
  <si>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</si>
  <si>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</si>
  <si>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</si>
  <si>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</si>
  <si>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</si>
  <si>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</si>
  <si>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</si>
  <si>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</si>
  <si>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</si>
  <si>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</si>
  <si>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</si>
  <si>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</si>
  <si>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</si>
  <si>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</si>
  <si>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</si>
  <si>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</si>
  <si>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</si>
  <si>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</si>
  <si>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</si>
  <si>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</si>
  <si>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</si>
  <si>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</si>
  <si>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</si>
  <si>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</si>
  <si>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</si>
  <si>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</si>
  <si>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</si>
  <si>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</si>
  <si>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</si>
  <si>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</si>
  <si>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</si>
  <si>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</si>
  <si>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</si>
  <si>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</si>
  <si>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</si>
  <si>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</si>
  <si>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</si>
  <si>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</si>
  <si>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</si>
  <si>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</si>
  <si>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</si>
  <si>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</si>
  <si>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</si>
  <si>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</si>
  <si>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</si>
  <si>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</si>
  <si>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</si>
  <si>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</si>
  <si>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</si>
  <si>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</si>
  <si>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</si>
  <si>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</si>
  <si>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</si>
  <si>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</si>
  <si>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</si>
  <si>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</si>
  <si>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</si>
  <si>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</si>
  <si>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</si>
  <si>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</si>
  <si>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</si>
  <si>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</si>
  <si>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</si>
  <si>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</si>
  <si>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</si>
  <si>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</si>
  <si>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</si>
  <si>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</si>
  <si>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</si>
  <si>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</si>
  <si>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</si>
  <si>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</si>
  <si>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</si>
  <si>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</si>
  <si>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</si>
  <si>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</si>
  <si>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</si>
  <si>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</si>
  <si>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</si>
  <si>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</si>
  <si>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</si>
  <si>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</si>
  <si>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</si>
  <si>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</si>
  <si>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</si>
  <si>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</si>
  <si>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</si>
  <si>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</si>
  <si>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</si>
  <si>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</si>
  <si>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</si>
  <si>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</si>
  <si>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</si>
  <si>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</si>
  <si>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</si>
  <si>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</si>
  <si>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</si>
  <si>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</si>
  <si>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</si>
  <si>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</si>
  <si>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</si>
  <si>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</si>
  <si>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</si>
  <si>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</si>
  <si>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</si>
  <si>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</si>
  <si>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</si>
  <si>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</si>
  <si>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</si>
  <si>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</si>
  <si>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</si>
  <si>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</si>
  <si>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</si>
  <si>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</si>
  <si>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</si>
  <si>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</si>
  <si>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</si>
  <si>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</si>
  <si>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</si>
  <si>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</si>
  <si>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</si>
  <si>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</si>
  <si>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</si>
  <si>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</si>
  <si>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</si>
  <si>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</si>
  <si>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</si>
  <si>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</si>
  <si>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</si>
  <si>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</si>
  <si>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</si>
  <si>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</si>
  <si>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</si>
  <si>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</si>
  <si>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</si>
  <si>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</si>
  <si>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</si>
  <si>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</si>
  <si>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</si>
  <si>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</si>
  <si>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</si>
  <si>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</si>
  <si>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</si>
  <si>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</si>
  <si>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</si>
  <si>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</si>
  <si>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</si>
  <si>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</si>
  <si>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</si>
  <si>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</si>
  <si>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</si>
  <si>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</si>
  <si>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</si>
  <si>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</si>
  <si>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</si>
  <si>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</si>
  <si>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</si>
  <si>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</si>
  <si>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</si>
  <si>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</si>
  <si>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</si>
  <si>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</si>
  <si>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</si>
  <si>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</si>
  <si>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</si>
  <si>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</si>
  <si>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</si>
  <si>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</si>
  <si>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</si>
  <si>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</si>
  <si>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</si>
  <si>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</si>
  <si>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</si>
  <si>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</si>
  <si>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</si>
  <si>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</si>
  <si>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</si>
  <si>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</si>
  <si>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</si>
  <si>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</si>
  <si>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</si>
  <si>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</si>
  <si>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</si>
  <si>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</si>
  <si>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</si>
  <si>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</si>
  <si>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</si>
  <si>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</si>
  <si>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</si>
  <si>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</si>
  <si>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</si>
  <si>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</si>
  <si>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</si>
  <si>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</si>
  <si>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</si>
  <si>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</si>
  <si>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</si>
  <si>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</si>
  <si>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</si>
  <si>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</si>
  <si>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</si>
  <si>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</si>
  <si>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</si>
  <si>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</si>
  <si>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</si>
  <si>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</si>
  <si>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</si>
  <si>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</si>
  <si>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</si>
  <si>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</si>
  <si>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</si>
  <si>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</si>
  <si>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</si>
  <si>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</si>
  <si>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</si>
  <si>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</si>
  <si>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</si>
  <si>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</si>
  <si>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</si>
  <si>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수용성 비타민</t>
    <phoneticPr fontId="1" type="noConversion"/>
  </si>
  <si>
    <t>다량 무기질</t>
    <phoneticPr fontId="1" type="noConversion"/>
  </si>
  <si>
    <t>몰리브덴</t>
    <phoneticPr fontId="1" type="noConversion"/>
  </si>
  <si>
    <t>에너지(kcal)</t>
    <phoneticPr fontId="1" type="noConversion"/>
  </si>
  <si>
    <t>충분섭취량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</si>
  <si>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</si>
  <si>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</si>
  <si>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</si>
  <si>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</si>
  <si>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</si>
  <si>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</si>
  <si>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</si>
  <si>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</si>
  <si>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</si>
  <si>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</si>
  <si>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</si>
  <si>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</si>
  <si>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</si>
  <si>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</si>
  <si>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</si>
  <si>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</si>
  <si>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</si>
  <si>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</si>
  <si>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</si>
  <si>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</si>
  <si>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</si>
  <si>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</si>
  <si>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</si>
  <si>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</si>
  <si>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</si>
  <si>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적정비율(최소)</t>
    <phoneticPr fontId="1" type="noConversion"/>
  </si>
  <si>
    <t>식이섬유(g/일)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</si>
  <si>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</si>
  <si>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</si>
  <si>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</si>
  <si>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</si>
  <si>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</si>
  <si>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</si>
  <si>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</si>
  <si>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</si>
  <si>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</si>
  <si>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</si>
  <si>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</si>
  <si>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</si>
  <si>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지용성 비타민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</si>
  <si>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</si>
  <si>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</si>
  <si>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</si>
  <si>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칼슘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</si>
  <si>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</si>
  <si>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</si>
  <si>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</si>
  <si>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</si>
  <si>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구리(ug/일)</t>
    <phoneticPr fontId="1" type="noConversion"/>
  </si>
  <si>
    <t>(설문지 : FFQ 95문항 설문지, 사용자 : 송성준, ID : H1900741)</t>
  </si>
  <si>
    <t>2021년 08월 20일 10:40:29</t>
  </si>
  <si>
    <t>H1900741</t>
  </si>
  <si>
    <t>송성준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</si>
</sst>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80.274640000000005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2.2459335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1.8429279999999999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1377.0323000000001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3440.6594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78.474365000000006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123.97511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13.634247999999999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683.96320000000003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2.8277320000000002E-2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4.3993149999999996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27.217048999999999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184.01021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116.81671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4.601</c:v>
                </c:pt>
                <c:pt idx="1">
                  <c:v>9.6720000000000006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13.915647</c:v>
                </c:pt>
                <c:pt idx="1">
                  <c:v>19.386198</c:v>
                </c:pt>
                <c:pt idx="2">
                  <c:v>15.330577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708.97839999999997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22.279565999999999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</c:v>
                </c:pt>
                <c:pt idx="1">
                  <c:v>8.7270000000000003</c:v>
                </c:pt>
                <c:pt idx="2">
                  <c:v>15.273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2421.5810000000001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134.61440999999999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486.71735000000001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5.7601639999999996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5296.4224000000004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16.914942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2.6764717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354.05849999999998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1.6774578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17.916609999999999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2.6764717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666.40689999999995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10.341692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송성준, ID : H1900741)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10:40:29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2421.5810000000001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80.274640000000005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27.217048999999999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</v>
      </c>
      <c r="G8" s="59">
        <f>'DRIs DATA 입력'!G8</f>
        <v>8.7270000000000003</v>
      </c>
      <c r="H8" s="59">
        <f>'DRIs DATA 입력'!H8</f>
        <v>15.273</v>
      </c>
      <c r="I8" s="55"/>
      <c r="J8" s="59" t="s">
        <v>215</v>
      </c>
      <c r="K8" s="59">
        <f>'DRIs DATA 입력'!K8</f>
        <v>4.601</v>
      </c>
      <c r="L8" s="59">
        <f>'DRIs DATA 입력'!L8</f>
        <v>9.6720000000000006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708.97839999999997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22.279565999999999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5.7601639999999996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354.05849999999998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134.61440999999999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1.8669929999999999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1.6774578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17.916609999999999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2.6764717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666.40689999999995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10.341692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2.2459335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1.8429279999999999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486.71735000000001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1377.0323000000001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5296.4224000000004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3440.6594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78.474365000000006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123.97511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16.914942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13.634247999999999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683.96320000000003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2.8277320000000002E-2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4.3993149999999996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184.01021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116.81671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318</v>
      </c>
      <c r="B1" s="55" t="s">
        <v>335</v>
      </c>
      <c r="G1" s="56" t="s">
        <v>319</v>
      </c>
      <c r="H1" s="55" t="s">
        <v>336</v>
      </c>
    </row>
    <row r="3" spans="1:27" x14ac:dyDescent="0.3">
      <c r="A3" s="65" t="s">
        <v>309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284</v>
      </c>
      <c r="B4" s="66"/>
      <c r="C4" s="66"/>
      <c r="E4" s="61" t="s">
        <v>277</v>
      </c>
      <c r="F4" s="62"/>
      <c r="G4" s="62"/>
      <c r="H4" s="63"/>
      <c r="J4" s="61" t="s">
        <v>320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321</v>
      </c>
      <c r="V4" s="66"/>
      <c r="W4" s="66"/>
      <c r="X4" s="66"/>
      <c r="Y4" s="66"/>
      <c r="Z4" s="66"/>
    </row>
    <row r="5" spans="1:27" x14ac:dyDescent="0.3">
      <c r="A5" s="60"/>
      <c r="B5" s="60" t="s">
        <v>286</v>
      </c>
      <c r="C5" s="60" t="s">
        <v>296</v>
      </c>
      <c r="E5" s="60"/>
      <c r="F5" s="60" t="s">
        <v>322</v>
      </c>
      <c r="G5" s="60" t="s">
        <v>303</v>
      </c>
      <c r="H5" s="60" t="s">
        <v>45</v>
      </c>
      <c r="J5" s="60"/>
      <c r="K5" s="60" t="s">
        <v>310</v>
      </c>
      <c r="L5" s="60" t="s">
        <v>323</v>
      </c>
      <c r="N5" s="60"/>
      <c r="O5" s="60" t="s">
        <v>324</v>
      </c>
      <c r="P5" s="60" t="s">
        <v>304</v>
      </c>
      <c r="Q5" s="60" t="s">
        <v>285</v>
      </c>
      <c r="R5" s="60" t="s">
        <v>276</v>
      </c>
      <c r="S5" s="60" t="s">
        <v>296</v>
      </c>
      <c r="U5" s="60"/>
      <c r="V5" s="60" t="s">
        <v>324</v>
      </c>
      <c r="W5" s="60" t="s">
        <v>304</v>
      </c>
      <c r="X5" s="60" t="s">
        <v>285</v>
      </c>
      <c r="Y5" s="60" t="s">
        <v>276</v>
      </c>
      <c r="Z5" s="60" t="s">
        <v>296</v>
      </c>
    </row>
    <row r="6" spans="1:27" x14ac:dyDescent="0.3">
      <c r="A6" s="60" t="s">
        <v>284</v>
      </c>
      <c r="B6" s="60">
        <v>2200</v>
      </c>
      <c r="C6" s="60">
        <v>2421.5810000000001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305</v>
      </c>
      <c r="O6" s="60">
        <v>50</v>
      </c>
      <c r="P6" s="60">
        <v>60</v>
      </c>
      <c r="Q6" s="60">
        <v>0</v>
      </c>
      <c r="R6" s="60">
        <v>0</v>
      </c>
      <c r="S6" s="60">
        <v>80.274640000000005</v>
      </c>
      <c r="U6" s="60" t="s">
        <v>312</v>
      </c>
      <c r="V6" s="60">
        <v>0</v>
      </c>
      <c r="W6" s="60">
        <v>0</v>
      </c>
      <c r="X6" s="60">
        <v>25</v>
      </c>
      <c r="Y6" s="60">
        <v>0</v>
      </c>
      <c r="Z6" s="60">
        <v>27.217048999999999</v>
      </c>
    </row>
    <row r="7" spans="1:27" x14ac:dyDescent="0.3">
      <c r="E7" s="60" t="s">
        <v>297</v>
      </c>
      <c r="F7" s="60">
        <v>65</v>
      </c>
      <c r="G7" s="60">
        <v>30</v>
      </c>
      <c r="H7" s="60">
        <v>20</v>
      </c>
      <c r="J7" s="60" t="s">
        <v>297</v>
      </c>
      <c r="K7" s="60">
        <v>1</v>
      </c>
      <c r="L7" s="60">
        <v>10</v>
      </c>
    </row>
    <row r="8" spans="1:27" x14ac:dyDescent="0.3">
      <c r="E8" s="60" t="s">
        <v>287</v>
      </c>
      <c r="F8" s="60">
        <v>76</v>
      </c>
      <c r="G8" s="60">
        <v>8.7270000000000003</v>
      </c>
      <c r="H8" s="60">
        <v>15.273</v>
      </c>
      <c r="J8" s="60" t="s">
        <v>287</v>
      </c>
      <c r="K8" s="60">
        <v>4.601</v>
      </c>
      <c r="L8" s="60">
        <v>9.6720000000000006</v>
      </c>
    </row>
    <row r="13" spans="1:27" x14ac:dyDescent="0.3">
      <c r="A13" s="64" t="s">
        <v>325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306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289</v>
      </c>
      <c r="P14" s="66"/>
      <c r="Q14" s="66"/>
      <c r="R14" s="66"/>
      <c r="S14" s="66"/>
      <c r="T14" s="66"/>
      <c r="V14" s="66" t="s">
        <v>298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324</v>
      </c>
      <c r="C15" s="60" t="s">
        <v>304</v>
      </c>
      <c r="D15" s="60" t="s">
        <v>285</v>
      </c>
      <c r="E15" s="60" t="s">
        <v>276</v>
      </c>
      <c r="F15" s="60" t="s">
        <v>296</v>
      </c>
      <c r="H15" s="60"/>
      <c r="I15" s="60" t="s">
        <v>324</v>
      </c>
      <c r="J15" s="60" t="s">
        <v>304</v>
      </c>
      <c r="K15" s="60" t="s">
        <v>285</v>
      </c>
      <c r="L15" s="60" t="s">
        <v>276</v>
      </c>
      <c r="M15" s="60" t="s">
        <v>296</v>
      </c>
      <c r="O15" s="60"/>
      <c r="P15" s="60" t="s">
        <v>324</v>
      </c>
      <c r="Q15" s="60" t="s">
        <v>304</v>
      </c>
      <c r="R15" s="60" t="s">
        <v>285</v>
      </c>
      <c r="S15" s="60" t="s">
        <v>276</v>
      </c>
      <c r="T15" s="60" t="s">
        <v>296</v>
      </c>
      <c r="V15" s="60"/>
      <c r="W15" s="60" t="s">
        <v>324</v>
      </c>
      <c r="X15" s="60" t="s">
        <v>304</v>
      </c>
      <c r="Y15" s="60" t="s">
        <v>285</v>
      </c>
      <c r="Z15" s="60" t="s">
        <v>276</v>
      </c>
      <c r="AA15" s="60" t="s">
        <v>296</v>
      </c>
    </row>
    <row r="16" spans="1:27" x14ac:dyDescent="0.3">
      <c r="A16" s="60" t="s">
        <v>326</v>
      </c>
      <c r="B16" s="60">
        <v>530</v>
      </c>
      <c r="C16" s="60">
        <v>750</v>
      </c>
      <c r="D16" s="60">
        <v>0</v>
      </c>
      <c r="E16" s="60">
        <v>3000</v>
      </c>
      <c r="F16" s="60">
        <v>708.97839999999997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22.279565999999999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5.7601639999999996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354.05849999999998</v>
      </c>
    </row>
    <row r="23" spans="1:62" x14ac:dyDescent="0.3">
      <c r="A23" s="64" t="s">
        <v>281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327</v>
      </c>
      <c r="B24" s="66"/>
      <c r="C24" s="66"/>
      <c r="D24" s="66"/>
      <c r="E24" s="66"/>
      <c r="F24" s="66"/>
      <c r="H24" s="66" t="s">
        <v>313</v>
      </c>
      <c r="I24" s="66"/>
      <c r="J24" s="66"/>
      <c r="K24" s="66"/>
      <c r="L24" s="66"/>
      <c r="M24" s="66"/>
      <c r="O24" s="66" t="s">
        <v>299</v>
      </c>
      <c r="P24" s="66"/>
      <c r="Q24" s="66"/>
      <c r="R24" s="66"/>
      <c r="S24" s="66"/>
      <c r="T24" s="66"/>
      <c r="V24" s="66" t="s">
        <v>314</v>
      </c>
      <c r="W24" s="66"/>
      <c r="X24" s="66"/>
      <c r="Y24" s="66"/>
      <c r="Z24" s="66"/>
      <c r="AA24" s="66"/>
      <c r="AC24" s="66" t="s">
        <v>328</v>
      </c>
      <c r="AD24" s="66"/>
      <c r="AE24" s="66"/>
      <c r="AF24" s="66"/>
      <c r="AG24" s="66"/>
      <c r="AH24" s="66"/>
      <c r="AJ24" s="66" t="s">
        <v>300</v>
      </c>
      <c r="AK24" s="66"/>
      <c r="AL24" s="66"/>
      <c r="AM24" s="66"/>
      <c r="AN24" s="66"/>
      <c r="AO24" s="66"/>
      <c r="AQ24" s="66" t="s">
        <v>315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316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324</v>
      </c>
      <c r="C25" s="60" t="s">
        <v>304</v>
      </c>
      <c r="D25" s="60" t="s">
        <v>285</v>
      </c>
      <c r="E25" s="60" t="s">
        <v>276</v>
      </c>
      <c r="F25" s="60" t="s">
        <v>296</v>
      </c>
      <c r="H25" s="60"/>
      <c r="I25" s="60" t="s">
        <v>324</v>
      </c>
      <c r="J25" s="60" t="s">
        <v>304</v>
      </c>
      <c r="K25" s="60" t="s">
        <v>285</v>
      </c>
      <c r="L25" s="60" t="s">
        <v>276</v>
      </c>
      <c r="M25" s="60" t="s">
        <v>296</v>
      </c>
      <c r="O25" s="60"/>
      <c r="P25" s="60" t="s">
        <v>324</v>
      </c>
      <c r="Q25" s="60" t="s">
        <v>304</v>
      </c>
      <c r="R25" s="60" t="s">
        <v>285</v>
      </c>
      <c r="S25" s="60" t="s">
        <v>276</v>
      </c>
      <c r="T25" s="60" t="s">
        <v>296</v>
      </c>
      <c r="V25" s="60"/>
      <c r="W25" s="60" t="s">
        <v>324</v>
      </c>
      <c r="X25" s="60" t="s">
        <v>304</v>
      </c>
      <c r="Y25" s="60" t="s">
        <v>285</v>
      </c>
      <c r="Z25" s="60" t="s">
        <v>276</v>
      </c>
      <c r="AA25" s="60" t="s">
        <v>296</v>
      </c>
      <c r="AC25" s="60"/>
      <c r="AD25" s="60" t="s">
        <v>324</v>
      </c>
      <c r="AE25" s="60" t="s">
        <v>304</v>
      </c>
      <c r="AF25" s="60" t="s">
        <v>285</v>
      </c>
      <c r="AG25" s="60" t="s">
        <v>276</v>
      </c>
      <c r="AH25" s="60" t="s">
        <v>296</v>
      </c>
      <c r="AJ25" s="60"/>
      <c r="AK25" s="60" t="s">
        <v>324</v>
      </c>
      <c r="AL25" s="60" t="s">
        <v>304</v>
      </c>
      <c r="AM25" s="60" t="s">
        <v>285</v>
      </c>
      <c r="AN25" s="60" t="s">
        <v>276</v>
      </c>
      <c r="AO25" s="60" t="s">
        <v>296</v>
      </c>
      <c r="AQ25" s="60"/>
      <c r="AR25" s="60" t="s">
        <v>324</v>
      </c>
      <c r="AS25" s="60" t="s">
        <v>304</v>
      </c>
      <c r="AT25" s="60" t="s">
        <v>285</v>
      </c>
      <c r="AU25" s="60" t="s">
        <v>276</v>
      </c>
      <c r="AV25" s="60" t="s">
        <v>296</v>
      </c>
      <c r="AX25" s="60"/>
      <c r="AY25" s="60" t="s">
        <v>324</v>
      </c>
      <c r="AZ25" s="60" t="s">
        <v>304</v>
      </c>
      <c r="BA25" s="60" t="s">
        <v>285</v>
      </c>
      <c r="BB25" s="60" t="s">
        <v>276</v>
      </c>
      <c r="BC25" s="60" t="s">
        <v>296</v>
      </c>
      <c r="BE25" s="60"/>
      <c r="BF25" s="60" t="s">
        <v>324</v>
      </c>
      <c r="BG25" s="60" t="s">
        <v>304</v>
      </c>
      <c r="BH25" s="60" t="s">
        <v>285</v>
      </c>
      <c r="BI25" s="60" t="s">
        <v>276</v>
      </c>
      <c r="BJ25" s="60" t="s">
        <v>296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134.61440999999999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1.8669929999999999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1.6774578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17.916609999999999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2.6764717</v>
      </c>
      <c r="AJ26" s="60" t="s">
        <v>290</v>
      </c>
      <c r="AK26" s="60">
        <v>320</v>
      </c>
      <c r="AL26" s="60">
        <v>400</v>
      </c>
      <c r="AM26" s="60">
        <v>0</v>
      </c>
      <c r="AN26" s="60">
        <v>1000</v>
      </c>
      <c r="AO26" s="60">
        <v>666.40689999999995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10.341692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2.2459335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1.8429279999999999</v>
      </c>
    </row>
    <row r="33" spans="1:68" x14ac:dyDescent="0.3">
      <c r="A33" s="64" t="s">
        <v>282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329</v>
      </c>
      <c r="B34" s="66"/>
      <c r="C34" s="66"/>
      <c r="D34" s="66"/>
      <c r="E34" s="66"/>
      <c r="F34" s="66"/>
      <c r="H34" s="66" t="s">
        <v>330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291</v>
      </c>
      <c r="W34" s="66"/>
      <c r="X34" s="66"/>
      <c r="Y34" s="66"/>
      <c r="Z34" s="66"/>
      <c r="AA34" s="66"/>
      <c r="AC34" s="66" t="s">
        <v>307</v>
      </c>
      <c r="AD34" s="66"/>
      <c r="AE34" s="66"/>
      <c r="AF34" s="66"/>
      <c r="AG34" s="66"/>
      <c r="AH34" s="66"/>
      <c r="AJ34" s="66" t="s">
        <v>331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324</v>
      </c>
      <c r="C35" s="60" t="s">
        <v>304</v>
      </c>
      <c r="D35" s="60" t="s">
        <v>285</v>
      </c>
      <c r="E35" s="60" t="s">
        <v>276</v>
      </c>
      <c r="F35" s="60" t="s">
        <v>296</v>
      </c>
      <c r="H35" s="60"/>
      <c r="I35" s="60" t="s">
        <v>324</v>
      </c>
      <c r="J35" s="60" t="s">
        <v>304</v>
      </c>
      <c r="K35" s="60" t="s">
        <v>285</v>
      </c>
      <c r="L35" s="60" t="s">
        <v>276</v>
      </c>
      <c r="M35" s="60" t="s">
        <v>296</v>
      </c>
      <c r="O35" s="60"/>
      <c r="P35" s="60" t="s">
        <v>324</v>
      </c>
      <c r="Q35" s="60" t="s">
        <v>304</v>
      </c>
      <c r="R35" s="60" t="s">
        <v>285</v>
      </c>
      <c r="S35" s="60" t="s">
        <v>276</v>
      </c>
      <c r="T35" s="60" t="s">
        <v>296</v>
      </c>
      <c r="V35" s="60"/>
      <c r="W35" s="60" t="s">
        <v>324</v>
      </c>
      <c r="X35" s="60" t="s">
        <v>304</v>
      </c>
      <c r="Y35" s="60" t="s">
        <v>285</v>
      </c>
      <c r="Z35" s="60" t="s">
        <v>276</v>
      </c>
      <c r="AA35" s="60" t="s">
        <v>296</v>
      </c>
      <c r="AC35" s="60"/>
      <c r="AD35" s="60" t="s">
        <v>324</v>
      </c>
      <c r="AE35" s="60" t="s">
        <v>304</v>
      </c>
      <c r="AF35" s="60" t="s">
        <v>285</v>
      </c>
      <c r="AG35" s="60" t="s">
        <v>276</v>
      </c>
      <c r="AH35" s="60" t="s">
        <v>296</v>
      </c>
      <c r="AJ35" s="60"/>
      <c r="AK35" s="60" t="s">
        <v>324</v>
      </c>
      <c r="AL35" s="60" t="s">
        <v>304</v>
      </c>
      <c r="AM35" s="60" t="s">
        <v>285</v>
      </c>
      <c r="AN35" s="60" t="s">
        <v>276</v>
      </c>
      <c r="AO35" s="60" t="s">
        <v>296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486.71735000000001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1377.0323000000001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5296.4224000000004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3440.6594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78.474365000000006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123.97511</v>
      </c>
    </row>
    <row r="43" spans="1:68" x14ac:dyDescent="0.3">
      <c r="A43" s="64" t="s">
        <v>292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293</v>
      </c>
      <c r="B44" s="66"/>
      <c r="C44" s="66"/>
      <c r="D44" s="66"/>
      <c r="E44" s="66"/>
      <c r="F44" s="66"/>
      <c r="H44" s="66" t="s">
        <v>332</v>
      </c>
      <c r="I44" s="66"/>
      <c r="J44" s="66"/>
      <c r="K44" s="66"/>
      <c r="L44" s="66"/>
      <c r="M44" s="66"/>
      <c r="O44" s="66" t="s">
        <v>333</v>
      </c>
      <c r="P44" s="66"/>
      <c r="Q44" s="66"/>
      <c r="R44" s="66"/>
      <c r="S44" s="66"/>
      <c r="T44" s="66"/>
      <c r="V44" s="66" t="s">
        <v>294</v>
      </c>
      <c r="W44" s="66"/>
      <c r="X44" s="66"/>
      <c r="Y44" s="66"/>
      <c r="Z44" s="66"/>
      <c r="AA44" s="66"/>
      <c r="AC44" s="66" t="s">
        <v>279</v>
      </c>
      <c r="AD44" s="66"/>
      <c r="AE44" s="66"/>
      <c r="AF44" s="66"/>
      <c r="AG44" s="66"/>
      <c r="AH44" s="66"/>
      <c r="AJ44" s="66" t="s">
        <v>308</v>
      </c>
      <c r="AK44" s="66"/>
      <c r="AL44" s="66"/>
      <c r="AM44" s="66"/>
      <c r="AN44" s="66"/>
      <c r="AO44" s="66"/>
      <c r="AQ44" s="66" t="s">
        <v>280</v>
      </c>
      <c r="AR44" s="66"/>
      <c r="AS44" s="66"/>
      <c r="AT44" s="66"/>
      <c r="AU44" s="66"/>
      <c r="AV44" s="66"/>
      <c r="AX44" s="66" t="s">
        <v>283</v>
      </c>
      <c r="AY44" s="66"/>
      <c r="AZ44" s="66"/>
      <c r="BA44" s="66"/>
      <c r="BB44" s="66"/>
      <c r="BC44" s="66"/>
      <c r="BE44" s="66" t="s">
        <v>317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324</v>
      </c>
      <c r="C45" s="60" t="s">
        <v>304</v>
      </c>
      <c r="D45" s="60" t="s">
        <v>285</v>
      </c>
      <c r="E45" s="60" t="s">
        <v>276</v>
      </c>
      <c r="F45" s="60" t="s">
        <v>296</v>
      </c>
      <c r="H45" s="60"/>
      <c r="I45" s="60" t="s">
        <v>324</v>
      </c>
      <c r="J45" s="60" t="s">
        <v>304</v>
      </c>
      <c r="K45" s="60" t="s">
        <v>285</v>
      </c>
      <c r="L45" s="60" t="s">
        <v>276</v>
      </c>
      <c r="M45" s="60" t="s">
        <v>296</v>
      </c>
      <c r="O45" s="60"/>
      <c r="P45" s="60" t="s">
        <v>324</v>
      </c>
      <c r="Q45" s="60" t="s">
        <v>304</v>
      </c>
      <c r="R45" s="60" t="s">
        <v>285</v>
      </c>
      <c r="S45" s="60" t="s">
        <v>276</v>
      </c>
      <c r="T45" s="60" t="s">
        <v>296</v>
      </c>
      <c r="V45" s="60"/>
      <c r="W45" s="60" t="s">
        <v>324</v>
      </c>
      <c r="X45" s="60" t="s">
        <v>304</v>
      </c>
      <c r="Y45" s="60" t="s">
        <v>285</v>
      </c>
      <c r="Z45" s="60" t="s">
        <v>276</v>
      </c>
      <c r="AA45" s="60" t="s">
        <v>296</v>
      </c>
      <c r="AC45" s="60"/>
      <c r="AD45" s="60" t="s">
        <v>324</v>
      </c>
      <c r="AE45" s="60" t="s">
        <v>304</v>
      </c>
      <c r="AF45" s="60" t="s">
        <v>285</v>
      </c>
      <c r="AG45" s="60" t="s">
        <v>276</v>
      </c>
      <c r="AH45" s="60" t="s">
        <v>296</v>
      </c>
      <c r="AJ45" s="60"/>
      <c r="AK45" s="60" t="s">
        <v>324</v>
      </c>
      <c r="AL45" s="60" t="s">
        <v>304</v>
      </c>
      <c r="AM45" s="60" t="s">
        <v>285</v>
      </c>
      <c r="AN45" s="60" t="s">
        <v>276</v>
      </c>
      <c r="AO45" s="60" t="s">
        <v>296</v>
      </c>
      <c r="AQ45" s="60"/>
      <c r="AR45" s="60" t="s">
        <v>324</v>
      </c>
      <c r="AS45" s="60" t="s">
        <v>304</v>
      </c>
      <c r="AT45" s="60" t="s">
        <v>285</v>
      </c>
      <c r="AU45" s="60" t="s">
        <v>276</v>
      </c>
      <c r="AV45" s="60" t="s">
        <v>296</v>
      </c>
      <c r="AX45" s="60"/>
      <c r="AY45" s="60" t="s">
        <v>324</v>
      </c>
      <c r="AZ45" s="60" t="s">
        <v>304</v>
      </c>
      <c r="BA45" s="60" t="s">
        <v>285</v>
      </c>
      <c r="BB45" s="60" t="s">
        <v>276</v>
      </c>
      <c r="BC45" s="60" t="s">
        <v>296</v>
      </c>
      <c r="BE45" s="60"/>
      <c r="BF45" s="60" t="s">
        <v>324</v>
      </c>
      <c r="BG45" s="60" t="s">
        <v>304</v>
      </c>
      <c r="BH45" s="60" t="s">
        <v>285</v>
      </c>
      <c r="BI45" s="60" t="s">
        <v>276</v>
      </c>
      <c r="BJ45" s="60" t="s">
        <v>296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16.914942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13.634247999999999</v>
      </c>
      <c r="O46" s="60" t="s">
        <v>334</v>
      </c>
      <c r="P46" s="60">
        <v>600</v>
      </c>
      <c r="Q46" s="60">
        <v>800</v>
      </c>
      <c r="R46" s="60">
        <v>0</v>
      </c>
      <c r="S46" s="60">
        <v>10000</v>
      </c>
      <c r="T46" s="60">
        <v>683.96320000000003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2.8277320000000002E-2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4.3993149999999996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184.01021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116.81671</v>
      </c>
      <c r="AX46" s="60" t="s">
        <v>301</v>
      </c>
      <c r="AY46" s="60"/>
      <c r="AZ46" s="60"/>
      <c r="BA46" s="60"/>
      <c r="BB46" s="60"/>
      <c r="BC46" s="60"/>
      <c r="BE46" s="60" t="s">
        <v>302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295</v>
      </c>
      <c r="D2" s="55">
        <v>63</v>
      </c>
      <c r="E2" s="55">
        <v>2421.5810000000001</v>
      </c>
      <c r="F2" s="55">
        <v>399.46834999999999</v>
      </c>
      <c r="G2" s="55">
        <v>45.872570000000003</v>
      </c>
      <c r="H2" s="55">
        <v>24.309225000000001</v>
      </c>
      <c r="I2" s="55">
        <v>21.563343</v>
      </c>
      <c r="J2" s="55">
        <v>80.274640000000005</v>
      </c>
      <c r="K2" s="55">
        <v>43.208492</v>
      </c>
      <c r="L2" s="55">
        <v>37.06615</v>
      </c>
      <c r="M2" s="55">
        <v>27.217048999999999</v>
      </c>
      <c r="N2" s="55">
        <v>2.2633359999999998</v>
      </c>
      <c r="O2" s="55">
        <v>13.236439000000001</v>
      </c>
      <c r="P2" s="55">
        <v>973.05706999999995</v>
      </c>
      <c r="Q2" s="55">
        <v>25.215126000000001</v>
      </c>
      <c r="R2" s="55">
        <v>708.97839999999997</v>
      </c>
      <c r="S2" s="55">
        <v>121.21639</v>
      </c>
      <c r="T2" s="55">
        <v>7053.1419999999998</v>
      </c>
      <c r="U2" s="55">
        <v>5.7601639999999996</v>
      </c>
      <c r="V2" s="55">
        <v>22.279565999999999</v>
      </c>
      <c r="W2" s="55">
        <v>354.05849999999998</v>
      </c>
      <c r="X2" s="55">
        <v>134.61440999999999</v>
      </c>
      <c r="Y2" s="55">
        <v>1.8669929999999999</v>
      </c>
      <c r="Z2" s="55">
        <v>1.6774578</v>
      </c>
      <c r="AA2" s="55">
        <v>17.916609999999999</v>
      </c>
      <c r="AB2" s="55">
        <v>2.6764717</v>
      </c>
      <c r="AC2" s="55">
        <v>666.40689999999995</v>
      </c>
      <c r="AD2" s="55">
        <v>10.341692</v>
      </c>
      <c r="AE2" s="55">
        <v>2.2459335</v>
      </c>
      <c r="AF2" s="55">
        <v>1.8429279999999999</v>
      </c>
      <c r="AG2" s="55">
        <v>486.71735000000001</v>
      </c>
      <c r="AH2" s="55">
        <v>320.66771999999997</v>
      </c>
      <c r="AI2" s="55">
        <v>166.04958999999999</v>
      </c>
      <c r="AJ2" s="55">
        <v>1377.0323000000001</v>
      </c>
      <c r="AK2" s="55">
        <v>5296.4224000000004</v>
      </c>
      <c r="AL2" s="55">
        <v>78.474365000000006</v>
      </c>
      <c r="AM2" s="55">
        <v>3440.6594</v>
      </c>
      <c r="AN2" s="55">
        <v>123.97511</v>
      </c>
      <c r="AO2" s="55">
        <v>16.914942</v>
      </c>
      <c r="AP2" s="55">
        <v>12.610004999999999</v>
      </c>
      <c r="AQ2" s="55">
        <v>4.3049363999999999</v>
      </c>
      <c r="AR2" s="55">
        <v>13.634247999999999</v>
      </c>
      <c r="AS2" s="55">
        <v>683.96320000000003</v>
      </c>
      <c r="AT2" s="55">
        <v>2.8277320000000002E-2</v>
      </c>
      <c r="AU2" s="55">
        <v>4.3993149999999996</v>
      </c>
      <c r="AV2" s="55">
        <v>184.01021</v>
      </c>
      <c r="AW2" s="55">
        <v>116.81671</v>
      </c>
      <c r="AX2" s="55">
        <v>0.28514275</v>
      </c>
      <c r="AY2" s="55">
        <v>1.3574978</v>
      </c>
      <c r="AZ2" s="55">
        <v>396.64929999999998</v>
      </c>
      <c r="BA2" s="55">
        <v>48.650073999999996</v>
      </c>
      <c r="BB2" s="55">
        <v>13.915647</v>
      </c>
      <c r="BC2" s="55">
        <v>19.386198</v>
      </c>
      <c r="BD2" s="55">
        <v>15.330577</v>
      </c>
      <c r="BE2" s="55">
        <v>0.71780949999999999</v>
      </c>
      <c r="BF2" s="55">
        <v>2.6584055000000002</v>
      </c>
      <c r="BG2" s="55">
        <v>2.3036561999999999E-3</v>
      </c>
      <c r="BH2" s="55">
        <v>2.8469291999999998E-3</v>
      </c>
      <c r="BI2" s="55">
        <v>2.4230290000000002E-3</v>
      </c>
      <c r="BJ2" s="55">
        <v>2.6491875000000002E-2</v>
      </c>
      <c r="BK2" s="55">
        <v>1.7720432999999999E-4</v>
      </c>
      <c r="BL2" s="55">
        <v>0.18461378000000001</v>
      </c>
      <c r="BM2" s="55">
        <v>3.1668262</v>
      </c>
      <c r="BN2" s="55">
        <v>0.81884120000000005</v>
      </c>
      <c r="BO2" s="55">
        <v>52.161437999999997</v>
      </c>
      <c r="BP2" s="55">
        <v>9.8372469999999996</v>
      </c>
      <c r="BQ2" s="55">
        <v>17.335975999999999</v>
      </c>
      <c r="BR2" s="55">
        <v>69.482860000000002</v>
      </c>
      <c r="BS2" s="55">
        <v>24.210863</v>
      </c>
      <c r="BT2" s="55">
        <v>8.1642510000000001</v>
      </c>
      <c r="BU2" s="55">
        <v>0.26670206000000002</v>
      </c>
      <c r="BV2" s="55">
        <v>8.2684144000000001E-2</v>
      </c>
      <c r="BW2" s="55">
        <v>0.62543409999999999</v>
      </c>
      <c r="BX2" s="55">
        <v>1.3421968</v>
      </c>
      <c r="BY2" s="55">
        <v>0.18012998999999999</v>
      </c>
      <c r="BZ2" s="55">
        <v>9.1211864E-4</v>
      </c>
      <c r="CA2" s="55">
        <v>1.3481717</v>
      </c>
      <c r="CB2" s="55">
        <v>5.7974690000000002E-2</v>
      </c>
      <c r="CC2" s="55">
        <v>0.28090939999999998</v>
      </c>
      <c r="CD2" s="55">
        <v>1.9738773999999999</v>
      </c>
      <c r="CE2" s="55">
        <v>4.5866919999999999E-2</v>
      </c>
      <c r="CF2" s="55">
        <v>0.41781646</v>
      </c>
      <c r="CG2" s="55">
        <v>4.9500000000000003E-7</v>
      </c>
      <c r="CH2" s="55">
        <v>5.4257369999999999E-2</v>
      </c>
      <c r="CI2" s="55">
        <v>2.5328759999999999E-3</v>
      </c>
      <c r="CJ2" s="55">
        <v>4.0197988000000002</v>
      </c>
      <c r="CK2" s="55">
        <v>8.3676449999999999E-3</v>
      </c>
      <c r="CL2" s="55">
        <v>2.5048330000000001</v>
      </c>
      <c r="CM2" s="55">
        <v>3.0677080000000001</v>
      </c>
      <c r="CN2" s="55">
        <v>2791.7354</v>
      </c>
      <c r="CO2" s="55">
        <v>4701.9603999999999</v>
      </c>
      <c r="CP2" s="55">
        <v>2388.1504</v>
      </c>
      <c r="CQ2" s="55">
        <v>961.75274999999999</v>
      </c>
      <c r="CR2" s="55">
        <v>514.82839999999999</v>
      </c>
      <c r="CS2" s="55">
        <v>669.8184</v>
      </c>
      <c r="CT2" s="55">
        <v>2629.3145</v>
      </c>
      <c r="CU2" s="55">
        <v>1407.2673</v>
      </c>
      <c r="CV2" s="55">
        <v>2112.6248000000001</v>
      </c>
      <c r="CW2" s="55">
        <v>1529.3995</v>
      </c>
      <c r="CX2" s="55">
        <v>451.64055999999999</v>
      </c>
      <c r="CY2" s="55">
        <v>3825.2345999999998</v>
      </c>
      <c r="CZ2" s="55">
        <v>1474.6791000000001</v>
      </c>
      <c r="DA2" s="55">
        <v>3947.5073000000002</v>
      </c>
      <c r="DB2" s="55">
        <v>4238.3599999999997</v>
      </c>
      <c r="DC2" s="55">
        <v>5057.7910000000002</v>
      </c>
      <c r="DD2" s="55">
        <v>7419.8813</v>
      </c>
      <c r="DE2" s="55">
        <v>1633.2256</v>
      </c>
      <c r="DF2" s="55">
        <v>4464.7950000000001</v>
      </c>
      <c r="DG2" s="55">
        <v>1715.6132</v>
      </c>
      <c r="DH2" s="55">
        <v>113.89784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48.650073999999996</v>
      </c>
      <c r="B6">
        <f>BB2</f>
        <v>13.915647</v>
      </c>
      <c r="C6">
        <f>BC2</f>
        <v>19.386198</v>
      </c>
      <c r="D6">
        <f>BD2</f>
        <v>15.330577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S16" sqref="S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21012</v>
      </c>
      <c r="C2" s="51">
        <f ca="1">YEAR(TODAY())-YEAR(B2)+IF(TODAY()&gt;=DATE(YEAR(TODAY()),MONTH(B2),DAY(B2)),0,-1)</f>
        <v>64</v>
      </c>
      <c r="E2" s="47">
        <v>167.8</v>
      </c>
      <c r="F2" s="48" t="s">
        <v>275</v>
      </c>
      <c r="G2" s="47">
        <v>66.5</v>
      </c>
      <c r="H2" s="46" t="s">
        <v>40</v>
      </c>
      <c r="I2" s="67">
        <f>ROUND(G3/E3^2,1)</f>
        <v>23.6</v>
      </c>
    </row>
    <row r="3" spans="1:9" x14ac:dyDescent="0.3">
      <c r="E3" s="46">
        <f>E2/100</f>
        <v>1.6780000000000002</v>
      </c>
      <c r="F3" s="46" t="s">
        <v>39</v>
      </c>
      <c r="G3" s="46">
        <f>G2</f>
        <v>66.5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송성준, ID : H1900741)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10:40:29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7" sqref="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167.8</v>
      </c>
      <c r="L12" s="124"/>
      <c r="M12" s="117">
        <f>'개인정보 및 신체계측 입력'!G2</f>
        <v>66.5</v>
      </c>
      <c r="N12" s="118"/>
      <c r="O12" s="113" t="s">
        <v>270</v>
      </c>
      <c r="P12" s="107"/>
      <c r="Q12" s="110">
        <f>'개인정보 및 신체계측 입력'!I2</f>
        <v>23.6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송성준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76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8.7270000000000003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15.273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9.6999999999999993</v>
      </c>
      <c r="L72" s="34" t="s">
        <v>52</v>
      </c>
      <c r="M72" s="34">
        <f>ROUND('DRIs DATA'!K8,1)</f>
        <v>4.5999999999999996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94.53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185.66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134.61000000000001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178.43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60.84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353.09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169.15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2021-08-20T02:03:14Z</dcterms:modified>
</cp:coreProperties>
</file>