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<sst xmlns="http://schemas.openxmlformats.org/spreadsheetml/2006/main" count="692" uniqueCount="339">
  <si>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</si>
  <si>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</si>
  <si>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</si>
  <si>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</si>
  <si>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</si>
  <si>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</si>
  <si>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</si>
  <si>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</si>
  <si>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</si>
  <si>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</si>
  <si>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</si>
  <si>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</si>
  <si>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</si>
  <si>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</si>
  <si>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</si>
  <si>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</si>
  <si>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</si>
  <si>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</si>
  <si>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</si>
  <si>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</si>
  <si>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</si>
  <si>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</si>
  <si>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</si>
  <si>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</si>
  <si>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</si>
  <si>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</si>
  <si>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</si>
  <si>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</si>
  <si>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</si>
  <si>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</si>
  <si>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</si>
  <si>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</si>
  <si>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</si>
  <si>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</si>
  <si>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</si>
  <si>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</si>
  <si>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</si>
  <si>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</si>
  <si>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</si>
  <si>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</si>
  <si>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</si>
  <si>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</si>
  <si>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</si>
  <si>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</si>
  <si>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</si>
  <si>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</si>
  <si>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</si>
  <si>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</si>
  <si>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</si>
  <si>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</si>
  <si>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</si>
  <si>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</si>
  <si>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</si>
  <si>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</si>
  <si>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</si>
  <si>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</si>
  <si>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</si>
  <si>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</si>
  <si>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</si>
  <si>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</si>
  <si>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</si>
  <si>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</si>
  <si>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</si>
  <si>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</si>
  <si>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</si>
  <si>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</si>
  <si>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</si>
  <si>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</si>
  <si>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</si>
  <si>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</si>
  <si>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</si>
  <si>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</si>
  <si>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</si>
  <si>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</si>
  <si>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</si>
  <si>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</si>
  <si>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</si>
  <si>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</si>
  <si>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</si>
  <si>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</si>
  <si>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</si>
  <si>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</si>
  <si>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</si>
  <si>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</si>
  <si>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</si>
  <si>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</si>
  <si>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</si>
  <si>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</si>
  <si>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</si>
  <si>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</si>
  <si>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</si>
  <si>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</si>
  <si>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</si>
  <si>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</si>
  <si>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</si>
  <si>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</si>
  <si>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</si>
  <si>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</si>
  <si>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</si>
  <si>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</si>
  <si>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</si>
  <si>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</si>
  <si>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</si>
  <si>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</si>
  <si>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</si>
  <si>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</si>
  <si>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</si>
  <si>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</si>
  <si>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</si>
  <si>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</si>
  <si>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</si>
  <si>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</si>
  <si>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</si>
  <si>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</si>
  <si>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</si>
  <si>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</si>
  <si>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</si>
  <si>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</si>
  <si>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</si>
  <si>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</si>
  <si>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</si>
  <si>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</si>
  <si>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</si>
  <si>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</si>
  <si>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</si>
  <si>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</si>
  <si>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</si>
  <si>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</si>
  <si>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</si>
  <si>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</si>
  <si>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</si>
  <si>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</si>
  <si>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</si>
  <si>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</si>
  <si>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</si>
  <si>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</si>
  <si>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</si>
  <si>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</si>
  <si>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</si>
  <si>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</si>
  <si>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</si>
  <si>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</si>
  <si>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</si>
  <si>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</si>
  <si>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</si>
  <si>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</si>
  <si>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</si>
  <si>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</si>
  <si>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</si>
  <si>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</si>
  <si>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</si>
  <si>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</si>
  <si>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</si>
  <si>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</si>
  <si>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</si>
  <si>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</si>
  <si>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</si>
  <si>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</si>
  <si>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</si>
  <si>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</si>
  <si>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</si>
  <si>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</si>
  <si>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</si>
  <si>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</si>
  <si>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</si>
  <si>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</si>
  <si>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</si>
  <si>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</si>
  <si>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</si>
  <si>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</si>
  <si>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</si>
  <si>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</si>
  <si>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</si>
  <si>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</si>
  <si>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</si>
  <si>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</si>
  <si>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</si>
  <si>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</si>
  <si>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</si>
  <si>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</si>
  <si>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</si>
  <si>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</si>
  <si>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</si>
  <si>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</si>
  <si>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</si>
  <si>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</si>
  <si>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</si>
  <si>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</si>
  <si>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</si>
  <si>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</si>
  <si>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</si>
  <si>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</si>
  <si>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</si>
  <si>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</si>
  <si>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</si>
  <si>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</si>
  <si>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</si>
  <si>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</si>
  <si>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</si>
  <si>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</si>
  <si>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</si>
  <si>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</si>
  <si>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</si>
  <si>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</si>
  <si>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</si>
  <si>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</si>
  <si>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</si>
  <si>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</si>
  <si>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</si>
  <si>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</si>
  <si>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</si>
  <si>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</si>
  <si>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</si>
  <si>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</si>
  <si>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</si>
  <si>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</si>
  <si>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</si>
  <si>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</si>
  <si>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</si>
  <si>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</si>
  <si>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</si>
  <si>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</si>
  <si>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</si>
  <si>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</si>
  <si>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</si>
  <si>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</si>
  <si>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</si>
  <si>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</si>
  <si>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</si>
  <si>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</si>
  <si>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</si>
  <si>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</si>
  <si>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</si>
  <si>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</si>
  <si>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</si>
  <si>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</si>
  <si>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</si>
  <si>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</si>
  <si>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</si>
  <si>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</si>
  <si>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</si>
  <si>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</si>
  <si>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</si>
  <si>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</si>
  <si>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</si>
  <si>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</si>
  <si>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</si>
  <si>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</si>
  <si>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</si>
  <si>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</si>
  <si>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</si>
  <si>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</si>
  <si>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</si>
  <si>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</si>
  <si>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</si>
  <si>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</si>
  <si>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</si>
  <si>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</si>
  <si>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</si>
  <si>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</si>
  <si>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</si>
  <si>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</si>
  <si>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</si>
  <si>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</si>
  <si>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</si>
  <si>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</si>
  <si>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</si>
  <si>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</si>
  <si>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</si>
  <si>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</si>
  <si>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</si>
  <si>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</si>
  <si>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</si>
  <si>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</si>
  <si>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</si>
  <si>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</si>
  <si>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</si>
  <si>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</si>
  <si>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</si>
  <si>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</si>
  <si>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</si>
  <si>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수용성 비타민</t>
    <phoneticPr fontId="1" type="noConversion"/>
  </si>
  <si>
    <t>다량 무기질</t>
    <phoneticPr fontId="1" type="noConversion"/>
  </si>
  <si>
    <t>몰리브덴</t>
    <phoneticPr fontId="1" type="noConversion"/>
  </si>
  <si>
    <t>에너지(kcal)</t>
    <phoneticPr fontId="1" type="noConversion"/>
  </si>
  <si>
    <t>충분섭취량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</si>
  <si>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</si>
  <si>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</si>
  <si>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</si>
  <si>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</si>
  <si>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</si>
  <si>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</si>
  <si>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</si>
  <si>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</si>
  <si>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</si>
  <si>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섭취량</t>
    <phoneticPr fontId="1" type="noConversion"/>
  </si>
  <si>
    <t>적정비율(최대)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</si>
  <si>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</si>
  <si>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</si>
  <si>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</si>
  <si>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</si>
  <si>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</si>
  <si>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</si>
  <si>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</si>
  <si>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</si>
  <si>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</si>
  <si>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</si>
  <si>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</si>
  <si>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</si>
  <si>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</si>
  <si>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적정비율(최소)</t>
    <phoneticPr fontId="1" type="noConversion"/>
  </si>
  <si>
    <t>식이섬유(g/일)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</si>
  <si>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</si>
  <si>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</si>
  <si>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</si>
  <si>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</si>
  <si>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</si>
  <si>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</si>
  <si>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</si>
  <si>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</si>
  <si>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</si>
  <si>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</si>
  <si>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</si>
  <si>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</si>
  <si>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지용성 비타민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</si>
  <si>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</si>
  <si>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</si>
  <si>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</si>
  <si>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칼슘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</si>
  <si>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</si>
  <si>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</si>
  <si>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</si>
  <si>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</si>
  <si>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구리(ug/일)</t>
    <phoneticPr fontId="1" type="noConversion"/>
  </si>
  <si>
    <t>F</t>
  </si>
  <si>
    <t>(설문지 : FFQ 95문항 설문지, 사용자 : 박미숙, ID : H1900744)</t>
  </si>
  <si>
    <t>2021년 08월 20일 10:51:58</t>
  </si>
  <si>
    <t>H1900744</t>
  </si>
  <si>
    <t>박미숙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</si>
</sst>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57.162323000000001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3.9499814999999998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5.9413704999999997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1096.0707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4528.3413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99.534355000000005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167.39779999999999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9.8653630000000003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1066.675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1.6260063000000002E-2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3.7698162000000002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35.360106999999999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138.82253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64.594030000000004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5.2069999999999999</c:v>
                </c:pt>
                <c:pt idx="1">
                  <c:v>11.84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9.5114190000000001</c:v>
                </c:pt>
                <c:pt idx="1">
                  <c:v>13.051360000000001</c:v>
                </c:pt>
                <c:pt idx="2">
                  <c:v>15.395550999999999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603.48553000000004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25.833984000000001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78.296999999999997</c:v>
                </c:pt>
                <c:pt idx="1">
                  <c:v>8.9960000000000004</c:v>
                </c:pt>
                <c:pt idx="2">
                  <c:v>12.707000000000001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1982.5011999999999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226.28954999999999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460.39175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2.4783993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4422.4430000000002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16.213539999999998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2.2830536000000001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321.76060000000001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1.4508795999999999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13.928794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2.2830536000000001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656.62334999999996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5.7701796999999999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박미숙, ID : H1900744)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10:51:58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1982.5011999999999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57.162323000000001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35.360106999999999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78.296999999999997</v>
      </c>
      <c r="G8" s="59">
        <f>'DRIs DATA 입력'!G8</f>
        <v>8.9960000000000004</v>
      </c>
      <c r="H8" s="59">
        <f>'DRIs DATA 입력'!H8</f>
        <v>12.707000000000001</v>
      </c>
      <c r="I8" s="55"/>
      <c r="J8" s="59" t="s">
        <v>215</v>
      </c>
      <c r="K8" s="59">
        <f>'DRIs DATA 입력'!K8</f>
        <v>5.2069999999999999</v>
      </c>
      <c r="L8" s="59">
        <f>'DRIs DATA 입력'!L8</f>
        <v>11.84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603.48553000000004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25.833984000000001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2.4783993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321.76060000000001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226.28954999999999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1.7041227999999999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1.4508795999999999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13.928794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2.2830536000000001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656.62334999999996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5.7701796999999999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3.9499814999999998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5.9413704999999997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460.39175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1096.0707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4422.4430000000002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4528.3413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99.534355000000005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167.39779999999999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16.213539999999998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9.8653630000000003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1066.675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1.6260063000000002E-2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3.7698162000000002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138.82253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64.594030000000004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317</v>
      </c>
      <c r="B1" s="55" t="s">
        <v>335</v>
      </c>
      <c r="G1" s="56" t="s">
        <v>318</v>
      </c>
      <c r="H1" s="55" t="s">
        <v>336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284</v>
      </c>
      <c r="B4" s="66"/>
      <c r="C4" s="66"/>
      <c r="E4" s="61" t="s">
        <v>277</v>
      </c>
      <c r="F4" s="62"/>
      <c r="G4" s="62"/>
      <c r="H4" s="63"/>
      <c r="J4" s="61" t="s">
        <v>319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320</v>
      </c>
      <c r="V4" s="66"/>
      <c r="W4" s="66"/>
      <c r="X4" s="66"/>
      <c r="Y4" s="66"/>
      <c r="Z4" s="66"/>
    </row>
    <row r="5" spans="1:27" x14ac:dyDescent="0.3">
      <c r="A5" s="60"/>
      <c r="B5" s="60" t="s">
        <v>286</v>
      </c>
      <c r="C5" s="60" t="s">
        <v>295</v>
      </c>
      <c r="E5" s="60"/>
      <c r="F5" s="60" t="s">
        <v>321</v>
      </c>
      <c r="G5" s="60" t="s">
        <v>302</v>
      </c>
      <c r="H5" s="60" t="s">
        <v>45</v>
      </c>
      <c r="J5" s="60"/>
      <c r="K5" s="60" t="s">
        <v>309</v>
      </c>
      <c r="L5" s="60" t="s">
        <v>322</v>
      </c>
      <c r="N5" s="60"/>
      <c r="O5" s="60" t="s">
        <v>323</v>
      </c>
      <c r="P5" s="60" t="s">
        <v>303</v>
      </c>
      <c r="Q5" s="60" t="s">
        <v>285</v>
      </c>
      <c r="R5" s="60" t="s">
        <v>276</v>
      </c>
      <c r="S5" s="60" t="s">
        <v>295</v>
      </c>
      <c r="U5" s="60"/>
      <c r="V5" s="60" t="s">
        <v>323</v>
      </c>
      <c r="W5" s="60" t="s">
        <v>303</v>
      </c>
      <c r="X5" s="60" t="s">
        <v>285</v>
      </c>
      <c r="Y5" s="60" t="s">
        <v>276</v>
      </c>
      <c r="Z5" s="60" t="s">
        <v>295</v>
      </c>
    </row>
    <row r="6" spans="1:27" x14ac:dyDescent="0.3">
      <c r="A6" s="60" t="s">
        <v>284</v>
      </c>
      <c r="B6" s="60">
        <v>1800</v>
      </c>
      <c r="C6" s="60">
        <v>1982.5011999999999</v>
      </c>
      <c r="E6" s="60" t="s">
        <v>310</v>
      </c>
      <c r="F6" s="60">
        <v>55</v>
      </c>
      <c r="G6" s="60">
        <v>15</v>
      </c>
      <c r="H6" s="60">
        <v>7</v>
      </c>
      <c r="J6" s="60" t="s">
        <v>310</v>
      </c>
      <c r="K6" s="60">
        <v>0.1</v>
      </c>
      <c r="L6" s="60">
        <v>4</v>
      </c>
      <c r="N6" s="60" t="s">
        <v>304</v>
      </c>
      <c r="O6" s="60">
        <v>40</v>
      </c>
      <c r="P6" s="60">
        <v>50</v>
      </c>
      <c r="Q6" s="60">
        <v>0</v>
      </c>
      <c r="R6" s="60">
        <v>0</v>
      </c>
      <c r="S6" s="60">
        <v>57.162323000000001</v>
      </c>
      <c r="U6" s="60" t="s">
        <v>311</v>
      </c>
      <c r="V6" s="60">
        <v>0</v>
      </c>
      <c r="W6" s="60">
        <v>0</v>
      </c>
      <c r="X6" s="60">
        <v>20</v>
      </c>
      <c r="Y6" s="60">
        <v>0</v>
      </c>
      <c r="Z6" s="60">
        <v>35.360106999999999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287</v>
      </c>
      <c r="F8" s="60">
        <v>78.296999999999997</v>
      </c>
      <c r="G8" s="60">
        <v>8.9960000000000004</v>
      </c>
      <c r="H8" s="60">
        <v>12.707000000000001</v>
      </c>
      <c r="J8" s="60" t="s">
        <v>287</v>
      </c>
      <c r="K8" s="60">
        <v>5.2069999999999999</v>
      </c>
      <c r="L8" s="60">
        <v>11.84</v>
      </c>
    </row>
    <row r="13" spans="1:27" x14ac:dyDescent="0.3">
      <c r="A13" s="64" t="s">
        <v>324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305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289</v>
      </c>
      <c r="P14" s="66"/>
      <c r="Q14" s="66"/>
      <c r="R14" s="66"/>
      <c r="S14" s="66"/>
      <c r="T14" s="66"/>
      <c r="V14" s="66" t="s">
        <v>297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323</v>
      </c>
      <c r="C15" s="60" t="s">
        <v>303</v>
      </c>
      <c r="D15" s="60" t="s">
        <v>285</v>
      </c>
      <c r="E15" s="60" t="s">
        <v>276</v>
      </c>
      <c r="F15" s="60" t="s">
        <v>295</v>
      </c>
      <c r="H15" s="60"/>
      <c r="I15" s="60" t="s">
        <v>323</v>
      </c>
      <c r="J15" s="60" t="s">
        <v>303</v>
      </c>
      <c r="K15" s="60" t="s">
        <v>285</v>
      </c>
      <c r="L15" s="60" t="s">
        <v>276</v>
      </c>
      <c r="M15" s="60" t="s">
        <v>295</v>
      </c>
      <c r="O15" s="60"/>
      <c r="P15" s="60" t="s">
        <v>323</v>
      </c>
      <c r="Q15" s="60" t="s">
        <v>303</v>
      </c>
      <c r="R15" s="60" t="s">
        <v>285</v>
      </c>
      <c r="S15" s="60" t="s">
        <v>276</v>
      </c>
      <c r="T15" s="60" t="s">
        <v>295</v>
      </c>
      <c r="V15" s="60"/>
      <c r="W15" s="60" t="s">
        <v>323</v>
      </c>
      <c r="X15" s="60" t="s">
        <v>303</v>
      </c>
      <c r="Y15" s="60" t="s">
        <v>285</v>
      </c>
      <c r="Z15" s="60" t="s">
        <v>276</v>
      </c>
      <c r="AA15" s="60" t="s">
        <v>295</v>
      </c>
    </row>
    <row r="16" spans="1:27" x14ac:dyDescent="0.3">
      <c r="A16" s="60" t="s">
        <v>325</v>
      </c>
      <c r="B16" s="60">
        <v>430</v>
      </c>
      <c r="C16" s="60">
        <v>600</v>
      </c>
      <c r="D16" s="60">
        <v>0</v>
      </c>
      <c r="E16" s="60">
        <v>3000</v>
      </c>
      <c r="F16" s="60">
        <v>603.48553000000004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25.833984000000001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2.4783993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321.76060000000001</v>
      </c>
    </row>
    <row r="23" spans="1:62" x14ac:dyDescent="0.3">
      <c r="A23" s="64" t="s">
        <v>281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326</v>
      </c>
      <c r="B24" s="66"/>
      <c r="C24" s="66"/>
      <c r="D24" s="66"/>
      <c r="E24" s="66"/>
      <c r="F24" s="66"/>
      <c r="H24" s="66" t="s">
        <v>312</v>
      </c>
      <c r="I24" s="66"/>
      <c r="J24" s="66"/>
      <c r="K24" s="66"/>
      <c r="L24" s="66"/>
      <c r="M24" s="66"/>
      <c r="O24" s="66" t="s">
        <v>298</v>
      </c>
      <c r="P24" s="66"/>
      <c r="Q24" s="66"/>
      <c r="R24" s="66"/>
      <c r="S24" s="66"/>
      <c r="T24" s="66"/>
      <c r="V24" s="66" t="s">
        <v>313</v>
      </c>
      <c r="W24" s="66"/>
      <c r="X24" s="66"/>
      <c r="Y24" s="66"/>
      <c r="Z24" s="66"/>
      <c r="AA24" s="66"/>
      <c r="AC24" s="66" t="s">
        <v>327</v>
      </c>
      <c r="AD24" s="66"/>
      <c r="AE24" s="66"/>
      <c r="AF24" s="66"/>
      <c r="AG24" s="66"/>
      <c r="AH24" s="66"/>
      <c r="AJ24" s="66" t="s">
        <v>299</v>
      </c>
      <c r="AK24" s="66"/>
      <c r="AL24" s="66"/>
      <c r="AM24" s="66"/>
      <c r="AN24" s="66"/>
      <c r="AO24" s="66"/>
      <c r="AQ24" s="66" t="s">
        <v>314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315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323</v>
      </c>
      <c r="C25" s="60" t="s">
        <v>303</v>
      </c>
      <c r="D25" s="60" t="s">
        <v>285</v>
      </c>
      <c r="E25" s="60" t="s">
        <v>276</v>
      </c>
      <c r="F25" s="60" t="s">
        <v>295</v>
      </c>
      <c r="H25" s="60"/>
      <c r="I25" s="60" t="s">
        <v>323</v>
      </c>
      <c r="J25" s="60" t="s">
        <v>303</v>
      </c>
      <c r="K25" s="60" t="s">
        <v>285</v>
      </c>
      <c r="L25" s="60" t="s">
        <v>276</v>
      </c>
      <c r="M25" s="60" t="s">
        <v>295</v>
      </c>
      <c r="O25" s="60"/>
      <c r="P25" s="60" t="s">
        <v>323</v>
      </c>
      <c r="Q25" s="60" t="s">
        <v>303</v>
      </c>
      <c r="R25" s="60" t="s">
        <v>285</v>
      </c>
      <c r="S25" s="60" t="s">
        <v>276</v>
      </c>
      <c r="T25" s="60" t="s">
        <v>295</v>
      </c>
      <c r="V25" s="60"/>
      <c r="W25" s="60" t="s">
        <v>323</v>
      </c>
      <c r="X25" s="60" t="s">
        <v>303</v>
      </c>
      <c r="Y25" s="60" t="s">
        <v>285</v>
      </c>
      <c r="Z25" s="60" t="s">
        <v>276</v>
      </c>
      <c r="AA25" s="60" t="s">
        <v>295</v>
      </c>
      <c r="AC25" s="60"/>
      <c r="AD25" s="60" t="s">
        <v>323</v>
      </c>
      <c r="AE25" s="60" t="s">
        <v>303</v>
      </c>
      <c r="AF25" s="60" t="s">
        <v>285</v>
      </c>
      <c r="AG25" s="60" t="s">
        <v>276</v>
      </c>
      <c r="AH25" s="60" t="s">
        <v>295</v>
      </c>
      <c r="AJ25" s="60"/>
      <c r="AK25" s="60" t="s">
        <v>323</v>
      </c>
      <c r="AL25" s="60" t="s">
        <v>303</v>
      </c>
      <c r="AM25" s="60" t="s">
        <v>285</v>
      </c>
      <c r="AN25" s="60" t="s">
        <v>276</v>
      </c>
      <c r="AO25" s="60" t="s">
        <v>295</v>
      </c>
      <c r="AQ25" s="60"/>
      <c r="AR25" s="60" t="s">
        <v>323</v>
      </c>
      <c r="AS25" s="60" t="s">
        <v>303</v>
      </c>
      <c r="AT25" s="60" t="s">
        <v>285</v>
      </c>
      <c r="AU25" s="60" t="s">
        <v>276</v>
      </c>
      <c r="AV25" s="60" t="s">
        <v>295</v>
      </c>
      <c r="AX25" s="60"/>
      <c r="AY25" s="60" t="s">
        <v>323</v>
      </c>
      <c r="AZ25" s="60" t="s">
        <v>303</v>
      </c>
      <c r="BA25" s="60" t="s">
        <v>285</v>
      </c>
      <c r="BB25" s="60" t="s">
        <v>276</v>
      </c>
      <c r="BC25" s="60" t="s">
        <v>295</v>
      </c>
      <c r="BE25" s="60"/>
      <c r="BF25" s="60" t="s">
        <v>323</v>
      </c>
      <c r="BG25" s="60" t="s">
        <v>303</v>
      </c>
      <c r="BH25" s="60" t="s">
        <v>285</v>
      </c>
      <c r="BI25" s="60" t="s">
        <v>276</v>
      </c>
      <c r="BJ25" s="60" t="s">
        <v>295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226.28954999999999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1.7041227999999999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1.4508795999999999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13.928794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2.2830536000000001</v>
      </c>
      <c r="AJ26" s="60" t="s">
        <v>290</v>
      </c>
      <c r="AK26" s="60">
        <v>320</v>
      </c>
      <c r="AL26" s="60">
        <v>400</v>
      </c>
      <c r="AM26" s="60">
        <v>0</v>
      </c>
      <c r="AN26" s="60">
        <v>1000</v>
      </c>
      <c r="AO26" s="60">
        <v>656.62334999999996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5.7701796999999999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3.9499814999999998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5.9413704999999997</v>
      </c>
    </row>
    <row r="33" spans="1:68" x14ac:dyDescent="0.3">
      <c r="A33" s="64" t="s">
        <v>282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328</v>
      </c>
      <c r="B34" s="66"/>
      <c r="C34" s="66"/>
      <c r="D34" s="66"/>
      <c r="E34" s="66"/>
      <c r="F34" s="66"/>
      <c r="H34" s="66" t="s">
        <v>329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291</v>
      </c>
      <c r="W34" s="66"/>
      <c r="X34" s="66"/>
      <c r="Y34" s="66"/>
      <c r="Z34" s="66"/>
      <c r="AA34" s="66"/>
      <c r="AC34" s="66" t="s">
        <v>306</v>
      </c>
      <c r="AD34" s="66"/>
      <c r="AE34" s="66"/>
      <c r="AF34" s="66"/>
      <c r="AG34" s="66"/>
      <c r="AH34" s="66"/>
      <c r="AJ34" s="66" t="s">
        <v>330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323</v>
      </c>
      <c r="C35" s="60" t="s">
        <v>303</v>
      </c>
      <c r="D35" s="60" t="s">
        <v>285</v>
      </c>
      <c r="E35" s="60" t="s">
        <v>276</v>
      </c>
      <c r="F35" s="60" t="s">
        <v>295</v>
      </c>
      <c r="H35" s="60"/>
      <c r="I35" s="60" t="s">
        <v>323</v>
      </c>
      <c r="J35" s="60" t="s">
        <v>303</v>
      </c>
      <c r="K35" s="60" t="s">
        <v>285</v>
      </c>
      <c r="L35" s="60" t="s">
        <v>276</v>
      </c>
      <c r="M35" s="60" t="s">
        <v>295</v>
      </c>
      <c r="O35" s="60"/>
      <c r="P35" s="60" t="s">
        <v>323</v>
      </c>
      <c r="Q35" s="60" t="s">
        <v>303</v>
      </c>
      <c r="R35" s="60" t="s">
        <v>285</v>
      </c>
      <c r="S35" s="60" t="s">
        <v>276</v>
      </c>
      <c r="T35" s="60" t="s">
        <v>295</v>
      </c>
      <c r="V35" s="60"/>
      <c r="W35" s="60" t="s">
        <v>323</v>
      </c>
      <c r="X35" s="60" t="s">
        <v>303</v>
      </c>
      <c r="Y35" s="60" t="s">
        <v>285</v>
      </c>
      <c r="Z35" s="60" t="s">
        <v>276</v>
      </c>
      <c r="AA35" s="60" t="s">
        <v>295</v>
      </c>
      <c r="AC35" s="60"/>
      <c r="AD35" s="60" t="s">
        <v>323</v>
      </c>
      <c r="AE35" s="60" t="s">
        <v>303</v>
      </c>
      <c r="AF35" s="60" t="s">
        <v>285</v>
      </c>
      <c r="AG35" s="60" t="s">
        <v>276</v>
      </c>
      <c r="AH35" s="60" t="s">
        <v>295</v>
      </c>
      <c r="AJ35" s="60"/>
      <c r="AK35" s="60" t="s">
        <v>323</v>
      </c>
      <c r="AL35" s="60" t="s">
        <v>303</v>
      </c>
      <c r="AM35" s="60" t="s">
        <v>285</v>
      </c>
      <c r="AN35" s="60" t="s">
        <v>276</v>
      </c>
      <c r="AO35" s="60" t="s">
        <v>295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460.39175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1096.0707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4422.4430000000002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4528.3413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99.534355000000005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167.39779999999999</v>
      </c>
    </row>
    <row r="43" spans="1:68" x14ac:dyDescent="0.3">
      <c r="A43" s="64" t="s">
        <v>292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293</v>
      </c>
      <c r="B44" s="66"/>
      <c r="C44" s="66"/>
      <c r="D44" s="66"/>
      <c r="E44" s="66"/>
      <c r="F44" s="66"/>
      <c r="H44" s="66" t="s">
        <v>331</v>
      </c>
      <c r="I44" s="66"/>
      <c r="J44" s="66"/>
      <c r="K44" s="66"/>
      <c r="L44" s="66"/>
      <c r="M44" s="66"/>
      <c r="O44" s="66" t="s">
        <v>332</v>
      </c>
      <c r="P44" s="66"/>
      <c r="Q44" s="66"/>
      <c r="R44" s="66"/>
      <c r="S44" s="66"/>
      <c r="T44" s="66"/>
      <c r="V44" s="66" t="s">
        <v>294</v>
      </c>
      <c r="W44" s="66"/>
      <c r="X44" s="66"/>
      <c r="Y44" s="66"/>
      <c r="Z44" s="66"/>
      <c r="AA44" s="66"/>
      <c r="AC44" s="66" t="s">
        <v>279</v>
      </c>
      <c r="AD44" s="66"/>
      <c r="AE44" s="66"/>
      <c r="AF44" s="66"/>
      <c r="AG44" s="66"/>
      <c r="AH44" s="66"/>
      <c r="AJ44" s="66" t="s">
        <v>307</v>
      </c>
      <c r="AK44" s="66"/>
      <c r="AL44" s="66"/>
      <c r="AM44" s="66"/>
      <c r="AN44" s="66"/>
      <c r="AO44" s="66"/>
      <c r="AQ44" s="66" t="s">
        <v>280</v>
      </c>
      <c r="AR44" s="66"/>
      <c r="AS44" s="66"/>
      <c r="AT44" s="66"/>
      <c r="AU44" s="66"/>
      <c r="AV44" s="66"/>
      <c r="AX44" s="66" t="s">
        <v>283</v>
      </c>
      <c r="AY44" s="66"/>
      <c r="AZ44" s="66"/>
      <c r="BA44" s="66"/>
      <c r="BB44" s="66"/>
      <c r="BC44" s="66"/>
      <c r="BE44" s="66" t="s">
        <v>316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323</v>
      </c>
      <c r="C45" s="60" t="s">
        <v>303</v>
      </c>
      <c r="D45" s="60" t="s">
        <v>285</v>
      </c>
      <c r="E45" s="60" t="s">
        <v>276</v>
      </c>
      <c r="F45" s="60" t="s">
        <v>295</v>
      </c>
      <c r="H45" s="60"/>
      <c r="I45" s="60" t="s">
        <v>323</v>
      </c>
      <c r="J45" s="60" t="s">
        <v>303</v>
      </c>
      <c r="K45" s="60" t="s">
        <v>285</v>
      </c>
      <c r="L45" s="60" t="s">
        <v>276</v>
      </c>
      <c r="M45" s="60" t="s">
        <v>295</v>
      </c>
      <c r="O45" s="60"/>
      <c r="P45" s="60" t="s">
        <v>323</v>
      </c>
      <c r="Q45" s="60" t="s">
        <v>303</v>
      </c>
      <c r="R45" s="60" t="s">
        <v>285</v>
      </c>
      <c r="S45" s="60" t="s">
        <v>276</v>
      </c>
      <c r="T45" s="60" t="s">
        <v>295</v>
      </c>
      <c r="V45" s="60"/>
      <c r="W45" s="60" t="s">
        <v>323</v>
      </c>
      <c r="X45" s="60" t="s">
        <v>303</v>
      </c>
      <c r="Y45" s="60" t="s">
        <v>285</v>
      </c>
      <c r="Z45" s="60" t="s">
        <v>276</v>
      </c>
      <c r="AA45" s="60" t="s">
        <v>295</v>
      </c>
      <c r="AC45" s="60"/>
      <c r="AD45" s="60" t="s">
        <v>323</v>
      </c>
      <c r="AE45" s="60" t="s">
        <v>303</v>
      </c>
      <c r="AF45" s="60" t="s">
        <v>285</v>
      </c>
      <c r="AG45" s="60" t="s">
        <v>276</v>
      </c>
      <c r="AH45" s="60" t="s">
        <v>295</v>
      </c>
      <c r="AJ45" s="60"/>
      <c r="AK45" s="60" t="s">
        <v>323</v>
      </c>
      <c r="AL45" s="60" t="s">
        <v>303</v>
      </c>
      <c r="AM45" s="60" t="s">
        <v>285</v>
      </c>
      <c r="AN45" s="60" t="s">
        <v>276</v>
      </c>
      <c r="AO45" s="60" t="s">
        <v>295</v>
      </c>
      <c r="AQ45" s="60"/>
      <c r="AR45" s="60" t="s">
        <v>323</v>
      </c>
      <c r="AS45" s="60" t="s">
        <v>303</v>
      </c>
      <c r="AT45" s="60" t="s">
        <v>285</v>
      </c>
      <c r="AU45" s="60" t="s">
        <v>276</v>
      </c>
      <c r="AV45" s="60" t="s">
        <v>295</v>
      </c>
      <c r="AX45" s="60"/>
      <c r="AY45" s="60" t="s">
        <v>323</v>
      </c>
      <c r="AZ45" s="60" t="s">
        <v>303</v>
      </c>
      <c r="BA45" s="60" t="s">
        <v>285</v>
      </c>
      <c r="BB45" s="60" t="s">
        <v>276</v>
      </c>
      <c r="BC45" s="60" t="s">
        <v>295</v>
      </c>
      <c r="BE45" s="60"/>
      <c r="BF45" s="60" t="s">
        <v>323</v>
      </c>
      <c r="BG45" s="60" t="s">
        <v>303</v>
      </c>
      <c r="BH45" s="60" t="s">
        <v>285</v>
      </c>
      <c r="BI45" s="60" t="s">
        <v>276</v>
      </c>
      <c r="BJ45" s="60" t="s">
        <v>295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16.213539999999998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9.8653630000000003</v>
      </c>
      <c r="O46" s="60" t="s">
        <v>333</v>
      </c>
      <c r="P46" s="60">
        <v>600</v>
      </c>
      <c r="Q46" s="60">
        <v>800</v>
      </c>
      <c r="R46" s="60">
        <v>0</v>
      </c>
      <c r="S46" s="60">
        <v>10000</v>
      </c>
      <c r="T46" s="60">
        <v>1066.675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1.6260063000000002E-2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3.7698162000000002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138.82253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64.594030000000004</v>
      </c>
      <c r="AX46" s="60" t="s">
        <v>300</v>
      </c>
      <c r="AY46" s="60"/>
      <c r="AZ46" s="60"/>
      <c r="BA46" s="60"/>
      <c r="BB46" s="60"/>
      <c r="BC46" s="60"/>
      <c r="BE46" s="60" t="s">
        <v>301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334</v>
      </c>
      <c r="D2" s="55">
        <v>57</v>
      </c>
      <c r="E2" s="55">
        <v>1982.5011999999999</v>
      </c>
      <c r="F2" s="55">
        <v>352.22217000000001</v>
      </c>
      <c r="G2" s="55">
        <v>40.469448</v>
      </c>
      <c r="H2" s="55">
        <v>28.048318999999999</v>
      </c>
      <c r="I2" s="55">
        <v>12.421128</v>
      </c>
      <c r="J2" s="55">
        <v>57.162323000000001</v>
      </c>
      <c r="K2" s="55">
        <v>36.918132999999997</v>
      </c>
      <c r="L2" s="55">
        <v>20.244185999999999</v>
      </c>
      <c r="M2" s="55">
        <v>35.360106999999999</v>
      </c>
      <c r="N2" s="55">
        <v>4.5345345000000004</v>
      </c>
      <c r="O2" s="55">
        <v>22.051012</v>
      </c>
      <c r="P2" s="55">
        <v>1472.3212000000001</v>
      </c>
      <c r="Q2" s="55">
        <v>23.912271</v>
      </c>
      <c r="R2" s="55">
        <v>603.48553000000004</v>
      </c>
      <c r="S2" s="55">
        <v>98.484390000000005</v>
      </c>
      <c r="T2" s="55">
        <v>6060.0110000000004</v>
      </c>
      <c r="U2" s="55">
        <v>2.4783993</v>
      </c>
      <c r="V2" s="55">
        <v>25.833984000000001</v>
      </c>
      <c r="W2" s="55">
        <v>321.76060000000001</v>
      </c>
      <c r="X2" s="55">
        <v>226.28954999999999</v>
      </c>
      <c r="Y2" s="55">
        <v>1.7041227999999999</v>
      </c>
      <c r="Z2" s="55">
        <v>1.4508795999999999</v>
      </c>
      <c r="AA2" s="55">
        <v>13.928794</v>
      </c>
      <c r="AB2" s="55">
        <v>2.2830536000000001</v>
      </c>
      <c r="AC2" s="55">
        <v>656.62334999999996</v>
      </c>
      <c r="AD2" s="55">
        <v>5.7701796999999999</v>
      </c>
      <c r="AE2" s="55">
        <v>3.9499814999999998</v>
      </c>
      <c r="AF2" s="55">
        <v>5.9413704999999997</v>
      </c>
      <c r="AG2" s="55">
        <v>460.39175</v>
      </c>
      <c r="AH2" s="55">
        <v>338.44635</v>
      </c>
      <c r="AI2" s="55">
        <v>121.94539</v>
      </c>
      <c r="AJ2" s="55">
        <v>1096.0707</v>
      </c>
      <c r="AK2" s="55">
        <v>4422.4430000000002</v>
      </c>
      <c r="AL2" s="55">
        <v>99.534355000000005</v>
      </c>
      <c r="AM2" s="55">
        <v>4528.3413</v>
      </c>
      <c r="AN2" s="55">
        <v>167.39779999999999</v>
      </c>
      <c r="AO2" s="55">
        <v>16.213539999999998</v>
      </c>
      <c r="AP2" s="55">
        <v>13.539876</v>
      </c>
      <c r="AQ2" s="55">
        <v>2.6736631000000002</v>
      </c>
      <c r="AR2" s="55">
        <v>9.8653630000000003</v>
      </c>
      <c r="AS2" s="55">
        <v>1066.675</v>
      </c>
      <c r="AT2" s="55">
        <v>1.6260063000000002E-2</v>
      </c>
      <c r="AU2" s="55">
        <v>3.7698162000000002</v>
      </c>
      <c r="AV2" s="55">
        <v>138.82253</v>
      </c>
      <c r="AW2" s="55">
        <v>64.594030000000004</v>
      </c>
      <c r="AX2" s="55">
        <v>0.15712789999999999</v>
      </c>
      <c r="AY2" s="55">
        <v>0.99863930000000001</v>
      </c>
      <c r="AZ2" s="55">
        <v>288.93579999999997</v>
      </c>
      <c r="BA2" s="55">
        <v>38.002204999999996</v>
      </c>
      <c r="BB2" s="55">
        <v>9.5114190000000001</v>
      </c>
      <c r="BC2" s="55">
        <v>13.051360000000001</v>
      </c>
      <c r="BD2" s="55">
        <v>15.395550999999999</v>
      </c>
      <c r="BE2" s="55">
        <v>0.57065750000000004</v>
      </c>
      <c r="BF2" s="55">
        <v>3.8113969999999999</v>
      </c>
      <c r="BG2" s="55">
        <v>2.7754896000000001E-3</v>
      </c>
      <c r="BH2" s="55">
        <v>5.1143556000000003E-3</v>
      </c>
      <c r="BI2" s="55">
        <v>4.0621907000000001E-3</v>
      </c>
      <c r="BJ2" s="55">
        <v>2.8811099E-2</v>
      </c>
      <c r="BK2" s="55">
        <v>2.1349920000000001E-4</v>
      </c>
      <c r="BL2" s="55">
        <v>0.20607602999999999</v>
      </c>
      <c r="BM2" s="55">
        <v>2.6483292999999999</v>
      </c>
      <c r="BN2" s="55">
        <v>0.80025179999999996</v>
      </c>
      <c r="BO2" s="55">
        <v>48.114784</v>
      </c>
      <c r="BP2" s="55">
        <v>8.5041130000000003</v>
      </c>
      <c r="BQ2" s="55">
        <v>16.716984</v>
      </c>
      <c r="BR2" s="55">
        <v>59.724606000000001</v>
      </c>
      <c r="BS2" s="55">
        <v>24.895593999999999</v>
      </c>
      <c r="BT2" s="55">
        <v>9.6317260000000005</v>
      </c>
      <c r="BU2" s="55">
        <v>0.26301395999999999</v>
      </c>
      <c r="BV2" s="55">
        <v>3.6333932999999999E-2</v>
      </c>
      <c r="BW2" s="55">
        <v>0.65405869999999999</v>
      </c>
      <c r="BX2" s="55">
        <v>0.87448656999999996</v>
      </c>
      <c r="BY2" s="55">
        <v>9.6553854999999994E-2</v>
      </c>
      <c r="BZ2" s="55">
        <v>8.8354150000000001E-4</v>
      </c>
      <c r="CA2" s="55">
        <v>0.90536229999999995</v>
      </c>
      <c r="CB2" s="55">
        <v>2.6797076999999999E-2</v>
      </c>
      <c r="CC2" s="55">
        <v>0.18119207000000001</v>
      </c>
      <c r="CD2" s="55">
        <v>0.74765630000000005</v>
      </c>
      <c r="CE2" s="55">
        <v>7.5112760000000001E-2</v>
      </c>
      <c r="CF2" s="55">
        <v>7.8102009999999999E-2</v>
      </c>
      <c r="CG2" s="55">
        <v>2.4750000000000001E-7</v>
      </c>
      <c r="CH2" s="55">
        <v>1.16493115E-2</v>
      </c>
      <c r="CI2" s="55">
        <v>1.2663994E-3</v>
      </c>
      <c r="CJ2" s="55">
        <v>1.764235</v>
      </c>
      <c r="CK2" s="55">
        <v>1.1128948E-2</v>
      </c>
      <c r="CL2" s="55">
        <v>2.2637958999999999</v>
      </c>
      <c r="CM2" s="55">
        <v>2.4656277000000002</v>
      </c>
      <c r="CN2" s="55">
        <v>1569.9938999999999</v>
      </c>
      <c r="CO2" s="55">
        <v>2672.4807000000001</v>
      </c>
      <c r="CP2" s="55">
        <v>1525.8610000000001</v>
      </c>
      <c r="CQ2" s="55">
        <v>557.07629999999995</v>
      </c>
      <c r="CR2" s="55">
        <v>335.25457999999998</v>
      </c>
      <c r="CS2" s="55">
        <v>302.95420000000001</v>
      </c>
      <c r="CT2" s="55">
        <v>1555.7572</v>
      </c>
      <c r="CU2" s="55">
        <v>903.92205999999999</v>
      </c>
      <c r="CV2" s="55">
        <v>941.55205999999998</v>
      </c>
      <c r="CW2" s="55">
        <v>1031.2838999999999</v>
      </c>
      <c r="CX2" s="55">
        <v>337.7294</v>
      </c>
      <c r="CY2" s="55">
        <v>2037.9998000000001</v>
      </c>
      <c r="CZ2" s="55">
        <v>898.67259999999999</v>
      </c>
      <c r="DA2" s="55">
        <v>2345.2411999999999</v>
      </c>
      <c r="DB2" s="55">
        <v>2294.2292000000002</v>
      </c>
      <c r="DC2" s="55">
        <v>3745.5565999999999</v>
      </c>
      <c r="DD2" s="55">
        <v>5267.3109999999997</v>
      </c>
      <c r="DE2" s="55">
        <v>1059.7909999999999</v>
      </c>
      <c r="DF2" s="55">
        <v>2434.6786999999999</v>
      </c>
      <c r="DG2" s="55">
        <v>1254.4114</v>
      </c>
      <c r="DH2" s="55">
        <v>48.419699999999999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38.002204999999996</v>
      </c>
      <c r="B6">
        <f>BB2</f>
        <v>9.5114190000000001</v>
      </c>
      <c r="C6">
        <f>BC2</f>
        <v>13.051360000000001</v>
      </c>
      <c r="D6">
        <f>BD2</f>
        <v>15.395550999999999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23" sqref="O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23172</v>
      </c>
      <c r="C2" s="51">
        <f ca="1">YEAR(TODAY())-YEAR(B2)+IF(TODAY()&gt;=DATE(YEAR(TODAY()),MONTH(B2),DAY(B2)),0,-1)</f>
        <v>58</v>
      </c>
      <c r="E2" s="47">
        <v>154.19999999999999</v>
      </c>
      <c r="F2" s="48" t="s">
        <v>275</v>
      </c>
      <c r="G2" s="47">
        <v>53.2</v>
      </c>
      <c r="H2" s="46" t="s">
        <v>40</v>
      </c>
      <c r="I2" s="67">
        <f>ROUND(G3/E3^2,1)</f>
        <v>22.4</v>
      </c>
    </row>
    <row r="3" spans="1:9" x14ac:dyDescent="0.3">
      <c r="E3" s="46">
        <f>E2/100</f>
        <v>1.5419999999999998</v>
      </c>
      <c r="F3" s="46" t="s">
        <v>39</v>
      </c>
      <c r="G3" s="46">
        <f>G2</f>
        <v>53.2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박미숙, ID : H1900744)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10:51:58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44348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58</v>
      </c>
      <c r="G12" s="132"/>
      <c r="H12" s="132"/>
      <c r="I12" s="132"/>
      <c r="K12" s="123">
        <f>'개인정보 및 신체계측 입력'!E2</f>
        <v>154.19999999999999</v>
      </c>
      <c r="L12" s="124"/>
      <c r="M12" s="117">
        <f>'개인정보 및 신체계측 입력'!G2</f>
        <v>53.2</v>
      </c>
      <c r="N12" s="118"/>
      <c r="O12" s="113" t="s">
        <v>270</v>
      </c>
      <c r="P12" s="107"/>
      <c r="Q12" s="110">
        <f>'개인정보 및 신체계측 입력'!I2</f>
        <v>22.4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박미숙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78.296999999999997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8.9960000000000004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12.707000000000001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11.8</v>
      </c>
      <c r="L72" s="34" t="s">
        <v>52</v>
      </c>
      <c r="M72" s="34">
        <f>ROUND('DRIs DATA'!K8,1)</f>
        <v>5.2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80.459999999999994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215.28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226.29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152.19999999999999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57.55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294.83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162.13999999999999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2021-08-20T02:14:14Z</dcterms:modified>
</cp:coreProperties>
</file>