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<sst xmlns="http://schemas.openxmlformats.org/spreadsheetml/2006/main" count="692" uniqueCount="341">
  <si>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</si>
  <si>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</si>
  <si>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</si>
  <si>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</si>
  <si>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</si>
  <si>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</si>
  <si>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</si>
  <si>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</si>
  <si>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</si>
  <si>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</si>
  <si>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</si>
  <si>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</si>
  <si>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</si>
  <si>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</si>
  <si>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</si>
  <si>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</si>
  <si>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</si>
  <si>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</si>
  <si>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</si>
  <si>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</si>
  <si>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</si>
  <si>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</si>
  <si>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</si>
  <si>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</si>
  <si>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</si>
  <si>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</si>
  <si>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</si>
  <si>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</si>
  <si>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</si>
  <si>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</si>
  <si>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</si>
  <si>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</si>
  <si>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</si>
  <si>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</si>
  <si>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</si>
  <si>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</si>
  <si>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</si>
  <si>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</si>
  <si>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</si>
  <si>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</si>
  <si>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</si>
  <si>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</si>
  <si>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</si>
  <si>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</si>
  <si>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</si>
  <si>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</si>
  <si>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</si>
  <si>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</si>
  <si>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</si>
  <si>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</si>
  <si>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</si>
  <si>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</si>
  <si>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</si>
  <si>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</si>
  <si>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</si>
  <si>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</si>
  <si>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</si>
  <si>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</si>
  <si>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</si>
  <si>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</si>
  <si>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</si>
  <si>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</si>
  <si>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</si>
  <si>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</si>
  <si>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</si>
  <si>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</si>
  <si>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</si>
  <si>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</si>
  <si>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</si>
  <si>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</si>
  <si>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</si>
  <si>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</si>
  <si>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</si>
  <si>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</si>
  <si>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</si>
  <si>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</si>
  <si>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</si>
  <si>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</si>
  <si>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</si>
  <si>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</si>
  <si>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</si>
  <si>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</si>
  <si>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</si>
  <si>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</si>
  <si>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</si>
  <si>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</si>
  <si>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</si>
  <si>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</si>
  <si>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</si>
  <si>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</si>
  <si>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</si>
  <si>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</si>
  <si>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</si>
  <si>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</si>
  <si>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</si>
  <si>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</si>
  <si>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</si>
  <si>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</si>
  <si>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</si>
  <si>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</si>
  <si>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</si>
  <si>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</si>
  <si>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</si>
  <si>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</si>
  <si>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</si>
  <si>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</si>
  <si>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</si>
  <si>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</si>
  <si>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</si>
  <si>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</si>
  <si>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</si>
  <si>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</si>
  <si>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</si>
  <si>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</si>
  <si>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</si>
  <si>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</si>
  <si>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</si>
  <si>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</si>
  <si>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</si>
  <si>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</si>
  <si>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</si>
  <si>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</si>
  <si>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</si>
  <si>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</si>
  <si>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</si>
  <si>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</si>
  <si>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</si>
  <si>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</si>
  <si>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</si>
  <si>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</si>
  <si>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</si>
  <si>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</si>
  <si>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</si>
  <si>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</si>
  <si>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</si>
  <si>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</si>
  <si>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</si>
  <si>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</si>
  <si>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</si>
  <si>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</si>
  <si>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</si>
  <si>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</si>
  <si>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</si>
  <si>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</si>
  <si>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</si>
  <si>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</si>
  <si>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</si>
  <si>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</si>
  <si>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</si>
  <si>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</si>
  <si>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</si>
  <si>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</si>
  <si>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</si>
  <si>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</si>
  <si>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</si>
  <si>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</si>
  <si>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</si>
  <si>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</si>
  <si>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</si>
  <si>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</si>
  <si>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</si>
  <si>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</si>
  <si>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</si>
  <si>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</si>
  <si>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</si>
  <si>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</si>
  <si>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</si>
  <si>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</si>
  <si>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</si>
  <si>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</si>
  <si>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</si>
  <si>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</si>
  <si>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</si>
  <si>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</si>
  <si>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</si>
  <si>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</si>
  <si>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</si>
  <si>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</si>
  <si>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</si>
  <si>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</si>
  <si>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</si>
  <si>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</si>
  <si>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</si>
  <si>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</si>
  <si>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</si>
  <si>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</si>
  <si>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</si>
  <si>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</si>
  <si>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</si>
  <si>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</si>
  <si>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</si>
  <si>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</si>
  <si>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</si>
  <si>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</si>
  <si>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</si>
  <si>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</si>
  <si>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</si>
  <si>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</si>
  <si>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</si>
  <si>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</si>
  <si>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</si>
  <si>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</si>
  <si>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</si>
  <si>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</si>
  <si>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</si>
  <si>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</si>
  <si>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</si>
  <si>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</si>
  <si>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</si>
  <si>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</si>
  <si>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</si>
  <si>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</si>
  <si>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</si>
  <si>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</si>
  <si>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</si>
  <si>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</si>
  <si>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</si>
  <si>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</si>
  <si>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</si>
  <si>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</si>
  <si>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</si>
  <si>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</si>
  <si>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</si>
  <si>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</si>
  <si>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</si>
  <si>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</si>
  <si>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</si>
  <si>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</si>
  <si>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</si>
  <si>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</si>
  <si>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</si>
  <si>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</si>
  <si>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</si>
  <si>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</si>
  <si>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</si>
  <si>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</si>
  <si>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</si>
  <si>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</si>
  <si>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</si>
  <si>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</si>
  <si>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</si>
  <si>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</si>
  <si>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</si>
  <si>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</si>
  <si>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</si>
  <si>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</si>
  <si>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</si>
  <si>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</si>
  <si>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</si>
  <si>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</si>
  <si>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</si>
  <si>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</si>
  <si>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</si>
  <si>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</si>
  <si>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</si>
  <si>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</si>
  <si>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</si>
  <si>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</si>
  <si>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</si>
  <si>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</si>
  <si>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</si>
  <si>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</si>
  <si>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</si>
  <si>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</si>
  <si>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</si>
  <si>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</si>
  <si>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</si>
  <si>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</si>
  <si>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</si>
  <si>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</si>
  <si>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</si>
  <si>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</si>
  <si>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</si>
  <si>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</si>
  <si>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</si>
  <si>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</si>
  <si>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</si>
  <si>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</si>
  <si>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</si>
  <si>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</si>
  <si>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</si>
  <si>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</si>
  <si>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</si>
  <si>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</si>
  <si>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</si>
  <si>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</si>
  <si>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</si>
  <si>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</si>
  <si>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</si>
  <si>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</si>
  <si>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</si>
  <si>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</si>
  <si>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</si>
  <si>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</si>
  <si>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</si>
  <si>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</si>
  <si>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</si>
  <si>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</si>
  <si>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</si>
  <si>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</si>
  <si>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</si>
  <si>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</si>
  <si>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</si>
  <si>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</si>
  <si>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</si>
  <si>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</si>
  <si>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</si>
  <si>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</si>
  <si>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</si>
  <si>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</si>
  <si>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</si>
  <si>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</si>
  <si>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</si>
  <si>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</si>
  <si>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</si>
  <si>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</si>
  <si>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</si>
  <si>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</si>
  <si>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</si>
  <si>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몰리브덴(ug/일)</t>
    <phoneticPr fontId="1" type="noConversion"/>
  </si>
  <si>
    <t>크롬(ug/일)</t>
    <phoneticPr fontId="1" type="noConversion"/>
  </si>
  <si>
    <t>(설문지 : FFQ 95문항 설문지, 사용자 : 김원호, ID : H1900746)</t>
  </si>
  <si>
    <t>2021년 08월 20일 14:03:42</t>
  </si>
  <si>
    <t>불포화지방산</t>
    <phoneticPr fontId="1" type="noConversion"/>
  </si>
  <si>
    <t>섭취량</t>
    <phoneticPr fontId="1" type="noConversion"/>
  </si>
  <si>
    <t>권장섭취량</t>
    <phoneticPr fontId="1" type="noConversion"/>
  </si>
  <si>
    <t>상한섭취량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</si>
  <si>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</si>
  <si>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</si>
  <si>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</si>
  <si>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</si>
  <si>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비타민D</t>
    <phoneticPr fontId="1" type="noConversion"/>
  </si>
  <si>
    <t>니아신</t>
    <phoneticPr fontId="1" type="noConversion"/>
  </si>
  <si>
    <t>다량 무기질</t>
    <phoneticPr fontId="1" type="noConversion"/>
  </si>
  <si>
    <t>아연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</si>
  <si>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</si>
  <si>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</si>
  <si>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</si>
  <si>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H1900746</t>
  </si>
  <si>
    <t>김원호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</si>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</sst>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103.4088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35048"/>
        <c:axId val="544933872"/>
      </c:barChart>
      <c:catAx>
        <c:axId val="544935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33872"/>
        <c:crosses val="autoZero"/>
        <c:auto val="1"/>
        <c:lblAlgn val="ctr"/>
        <c:lblOffset val="100"/>
        <c:noMultiLvlLbl val="0"/>
      </c:catAx>
      <c:valAx>
        <c:axId val="544933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35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3.7287655000000002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640920"/>
        <c:axId val="262638960"/>
      </c:barChart>
      <c:catAx>
        <c:axId val="26264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638960"/>
        <c:crosses val="autoZero"/>
        <c:auto val="1"/>
        <c:lblAlgn val="ctr"/>
        <c:lblOffset val="100"/>
        <c:noMultiLvlLbl val="0"/>
      </c:catAx>
      <c:valAx>
        <c:axId val="262638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64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3.1685462000000002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640528"/>
        <c:axId val="262641312"/>
      </c:barChart>
      <c:catAx>
        <c:axId val="26264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641312"/>
        <c:crosses val="autoZero"/>
        <c:auto val="1"/>
        <c:lblAlgn val="ctr"/>
        <c:lblOffset val="100"/>
        <c:noMultiLvlLbl val="0"/>
      </c:catAx>
      <c:valAx>
        <c:axId val="262641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64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1633.7443000000001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0053512"/>
        <c:axId val="550054296"/>
      </c:barChart>
      <c:catAx>
        <c:axId val="550053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0054296"/>
        <c:crosses val="autoZero"/>
        <c:auto val="1"/>
        <c:lblAlgn val="ctr"/>
        <c:lblOffset val="100"/>
        <c:noMultiLvlLbl val="0"/>
      </c:catAx>
      <c:valAx>
        <c:axId val="550054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0053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4568.3926000000001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0060568"/>
        <c:axId val="542195672"/>
      </c:barChart>
      <c:catAx>
        <c:axId val="550060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2195672"/>
        <c:crosses val="autoZero"/>
        <c:auto val="1"/>
        <c:lblAlgn val="ctr"/>
        <c:lblOffset val="100"/>
        <c:noMultiLvlLbl val="0"/>
      </c:catAx>
      <c:valAx>
        <c:axId val="54219567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0060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295.10822000000002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2191360"/>
        <c:axId val="544929952"/>
      </c:barChart>
      <c:catAx>
        <c:axId val="54219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29952"/>
        <c:crosses val="autoZero"/>
        <c:auto val="1"/>
        <c:lblAlgn val="ctr"/>
        <c:lblOffset val="100"/>
        <c:noMultiLvlLbl val="0"/>
      </c:catAx>
      <c:valAx>
        <c:axId val="544929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219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183.91528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497208"/>
        <c:axId val="543498384"/>
      </c:barChart>
      <c:catAx>
        <c:axId val="543497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498384"/>
        <c:crosses val="autoZero"/>
        <c:auto val="1"/>
        <c:lblAlgn val="ctr"/>
        <c:lblOffset val="100"/>
        <c:noMultiLvlLbl val="0"/>
      </c:catAx>
      <c:valAx>
        <c:axId val="543498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497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16.231656999999998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499952"/>
        <c:axId val="543496032"/>
      </c:barChart>
      <c:catAx>
        <c:axId val="543499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496032"/>
        <c:crosses val="autoZero"/>
        <c:auto val="1"/>
        <c:lblAlgn val="ctr"/>
        <c:lblOffset val="100"/>
        <c:noMultiLvlLbl val="0"/>
      </c:catAx>
      <c:valAx>
        <c:axId val="543496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49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1111.7396000000001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500736"/>
        <c:axId val="543500344"/>
      </c:barChart>
      <c:catAx>
        <c:axId val="543500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500344"/>
        <c:crosses val="autoZero"/>
        <c:auto val="1"/>
        <c:lblAlgn val="ctr"/>
        <c:lblOffset val="100"/>
        <c:noMultiLvlLbl val="0"/>
      </c:catAx>
      <c:valAx>
        <c:axId val="5435003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500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0.14459652000000001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495248"/>
        <c:axId val="543499168"/>
      </c:barChart>
      <c:catAx>
        <c:axId val="54349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499168"/>
        <c:crosses val="autoZero"/>
        <c:auto val="1"/>
        <c:lblAlgn val="ctr"/>
        <c:lblOffset val="100"/>
        <c:noMultiLvlLbl val="0"/>
      </c:catAx>
      <c:valAx>
        <c:axId val="543499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49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3.5890460000000002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496816"/>
        <c:axId val="543497600"/>
      </c:barChart>
      <c:catAx>
        <c:axId val="543496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497600"/>
        <c:crosses val="autoZero"/>
        <c:auto val="1"/>
        <c:lblAlgn val="ctr"/>
        <c:lblOffset val="100"/>
        <c:noMultiLvlLbl val="0"/>
      </c:catAx>
      <c:valAx>
        <c:axId val="543497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49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35.207509999999999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38576"/>
        <c:axId val="544940536"/>
      </c:barChart>
      <c:catAx>
        <c:axId val="544938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40536"/>
        <c:crosses val="autoZero"/>
        <c:auto val="1"/>
        <c:lblAlgn val="ctr"/>
        <c:lblOffset val="100"/>
        <c:noMultiLvlLbl val="0"/>
      </c:catAx>
      <c:valAx>
        <c:axId val="544940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38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554.72735999999998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499560"/>
        <c:axId val="543494856"/>
      </c:barChart>
      <c:catAx>
        <c:axId val="543499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494856"/>
        <c:crosses val="autoZero"/>
        <c:auto val="1"/>
        <c:lblAlgn val="ctr"/>
        <c:lblOffset val="100"/>
        <c:noMultiLvlLbl val="0"/>
      </c:catAx>
      <c:valAx>
        <c:axId val="543494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499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105.32051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497992"/>
        <c:axId val="546979088"/>
      </c:barChart>
      <c:catAx>
        <c:axId val="543497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979088"/>
        <c:crosses val="autoZero"/>
        <c:auto val="1"/>
        <c:lblAlgn val="ctr"/>
        <c:lblOffset val="100"/>
        <c:noMultiLvlLbl val="0"/>
      </c:catAx>
      <c:valAx>
        <c:axId val="546979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497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7.5190000000000001</c:v>
                </c:pt>
                <c:pt idx="1">
                  <c:v>14.071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46977912"/>
        <c:axId val="546977520"/>
      </c:barChart>
      <c:catAx>
        <c:axId val="546977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977520"/>
        <c:crosses val="autoZero"/>
        <c:auto val="1"/>
        <c:lblAlgn val="ctr"/>
        <c:lblOffset val="100"/>
        <c:noMultiLvlLbl val="0"/>
      </c:catAx>
      <c:valAx>
        <c:axId val="546977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977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19.058413000000002</c:v>
                </c:pt>
                <c:pt idx="1">
                  <c:v>20.955611999999999</c:v>
                </c:pt>
                <c:pt idx="2">
                  <c:v>19.899480000000001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686.98689999999999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972032"/>
        <c:axId val="546976736"/>
      </c:barChart>
      <c:catAx>
        <c:axId val="54697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976736"/>
        <c:crosses val="autoZero"/>
        <c:auto val="1"/>
        <c:lblAlgn val="ctr"/>
        <c:lblOffset val="100"/>
        <c:noMultiLvlLbl val="0"/>
      </c:catAx>
      <c:valAx>
        <c:axId val="546976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97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24.387740000000001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973600"/>
        <c:axId val="546972424"/>
      </c:barChart>
      <c:catAx>
        <c:axId val="54697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972424"/>
        <c:crosses val="autoZero"/>
        <c:auto val="1"/>
        <c:lblAlgn val="ctr"/>
        <c:lblOffset val="100"/>
        <c:noMultiLvlLbl val="0"/>
      </c:catAx>
      <c:valAx>
        <c:axId val="546972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97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66.784000000000006</c:v>
                </c:pt>
                <c:pt idx="1">
                  <c:v>14.237</c:v>
                </c:pt>
                <c:pt idx="2">
                  <c:v>18.978999999999999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46972816"/>
        <c:axId val="546973992"/>
      </c:barChart>
      <c:catAx>
        <c:axId val="54697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973992"/>
        <c:crosses val="autoZero"/>
        <c:auto val="1"/>
        <c:lblAlgn val="ctr"/>
        <c:lblOffset val="100"/>
        <c:noMultiLvlLbl val="0"/>
      </c:catAx>
      <c:valAx>
        <c:axId val="546973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972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2708.0873999999999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977128"/>
        <c:axId val="546978304"/>
      </c:barChart>
      <c:catAx>
        <c:axId val="546977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978304"/>
        <c:crosses val="autoZero"/>
        <c:auto val="1"/>
        <c:lblAlgn val="ctr"/>
        <c:lblOffset val="100"/>
        <c:noMultiLvlLbl val="0"/>
      </c:catAx>
      <c:valAx>
        <c:axId val="546978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977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129.58246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975168"/>
        <c:axId val="546975560"/>
      </c:barChart>
      <c:catAx>
        <c:axId val="546975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975560"/>
        <c:crosses val="autoZero"/>
        <c:auto val="1"/>
        <c:lblAlgn val="ctr"/>
        <c:lblOffset val="100"/>
        <c:noMultiLvlLbl val="0"/>
      </c:catAx>
      <c:valAx>
        <c:axId val="546975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97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824.43439999999998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164200"/>
        <c:axId val="547164984"/>
      </c:barChart>
      <c:catAx>
        <c:axId val="547164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164984"/>
        <c:crosses val="autoZero"/>
        <c:auto val="1"/>
        <c:lblAlgn val="ctr"/>
        <c:lblOffset val="100"/>
        <c:noMultiLvlLbl val="0"/>
      </c:catAx>
      <c:valAx>
        <c:axId val="547164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164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6.4288030000000003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37400"/>
        <c:axId val="544938968"/>
      </c:barChart>
      <c:catAx>
        <c:axId val="544937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38968"/>
        <c:crosses val="autoZero"/>
        <c:auto val="1"/>
        <c:lblAlgn val="ctr"/>
        <c:lblOffset val="100"/>
        <c:noMultiLvlLbl val="0"/>
      </c:catAx>
      <c:valAx>
        <c:axId val="544938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37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7905.5443999999998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165376"/>
        <c:axId val="547169296"/>
      </c:barChart>
      <c:catAx>
        <c:axId val="54716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169296"/>
        <c:crosses val="autoZero"/>
        <c:auto val="1"/>
        <c:lblAlgn val="ctr"/>
        <c:lblOffset val="100"/>
        <c:noMultiLvlLbl val="0"/>
      </c:catAx>
      <c:valAx>
        <c:axId val="547169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16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22.817716999999998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166160"/>
        <c:axId val="547166944"/>
      </c:barChart>
      <c:catAx>
        <c:axId val="54716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166944"/>
        <c:crosses val="autoZero"/>
        <c:auto val="1"/>
        <c:lblAlgn val="ctr"/>
        <c:lblOffset val="100"/>
        <c:noMultiLvlLbl val="0"/>
      </c:catAx>
      <c:valAx>
        <c:axId val="547166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16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2.9480884000000001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168120"/>
        <c:axId val="547167728"/>
      </c:barChart>
      <c:catAx>
        <c:axId val="547168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167728"/>
        <c:crosses val="autoZero"/>
        <c:auto val="1"/>
        <c:lblAlgn val="ctr"/>
        <c:lblOffset val="100"/>
        <c:noMultiLvlLbl val="0"/>
      </c:catAx>
      <c:valAx>
        <c:axId val="547167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168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239.99173999999999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39360"/>
        <c:axId val="544939752"/>
      </c:barChart>
      <c:catAx>
        <c:axId val="544939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39752"/>
        <c:crosses val="autoZero"/>
        <c:auto val="1"/>
        <c:lblAlgn val="ctr"/>
        <c:lblOffset val="100"/>
        <c:noMultiLvlLbl val="0"/>
      </c:catAx>
      <c:valAx>
        <c:axId val="544939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39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2.0097558000000002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28776"/>
        <c:axId val="544929168"/>
      </c:barChart>
      <c:catAx>
        <c:axId val="544928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29168"/>
        <c:crosses val="autoZero"/>
        <c:auto val="1"/>
        <c:lblAlgn val="ctr"/>
        <c:lblOffset val="100"/>
        <c:noMultiLvlLbl val="0"/>
      </c:catAx>
      <c:valAx>
        <c:axId val="544929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28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21.919163000000001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30344"/>
        <c:axId val="544943672"/>
      </c:barChart>
      <c:catAx>
        <c:axId val="544930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43672"/>
        <c:crosses val="autoZero"/>
        <c:auto val="1"/>
        <c:lblAlgn val="ctr"/>
        <c:lblOffset val="100"/>
        <c:noMultiLvlLbl val="0"/>
      </c:catAx>
      <c:valAx>
        <c:axId val="544943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30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2.9480884000000001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44064"/>
        <c:axId val="544941320"/>
      </c:barChart>
      <c:catAx>
        <c:axId val="544944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41320"/>
        <c:crosses val="autoZero"/>
        <c:auto val="1"/>
        <c:lblAlgn val="ctr"/>
        <c:lblOffset val="100"/>
        <c:noMultiLvlLbl val="0"/>
      </c:catAx>
      <c:valAx>
        <c:axId val="544941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4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707.00149999999996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42496"/>
        <c:axId val="544941712"/>
      </c:barChart>
      <c:catAx>
        <c:axId val="544942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41712"/>
        <c:crosses val="autoZero"/>
        <c:auto val="1"/>
        <c:lblAlgn val="ctr"/>
        <c:lblOffset val="100"/>
        <c:noMultiLvlLbl val="0"/>
      </c:catAx>
      <c:valAx>
        <c:axId val="544941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13.932442999999999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43280"/>
        <c:axId val="262638568"/>
      </c:barChart>
      <c:catAx>
        <c:axId val="544943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638568"/>
        <c:crosses val="autoZero"/>
        <c:auto val="1"/>
        <c:lblAlgn val="ctr"/>
        <c:lblOffset val="100"/>
        <c:noMultiLvlLbl val="0"/>
      </c:catAx>
      <c:valAx>
        <c:axId val="262638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4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F12" sqref="F12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김원호, ID : H1900746)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20일 14:03:42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2200</v>
      </c>
      <c r="C6" s="59">
        <f>'DRIs DATA 입력'!C6</f>
        <v>2708.0873999999999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103.4088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35.207509999999999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66.784000000000006</v>
      </c>
      <c r="G8" s="59">
        <f>'DRIs DATA 입력'!G8</f>
        <v>14.237</v>
      </c>
      <c r="H8" s="59">
        <f>'DRIs DATA 입력'!H8</f>
        <v>18.978999999999999</v>
      </c>
      <c r="I8" s="55"/>
      <c r="J8" s="59" t="s">
        <v>215</v>
      </c>
      <c r="K8" s="59">
        <f>'DRIs DATA 입력'!K8</f>
        <v>7.5190000000000001</v>
      </c>
      <c r="L8" s="59">
        <f>'DRIs DATA 입력'!L8</f>
        <v>14.071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686.98689999999999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24.387740000000001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6.4288030000000003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239.99173999999999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129.58246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2.4113052000000001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2.0097558000000002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21.919163000000001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2.9480884000000001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707.00149999999996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13.932442999999999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3.7287655000000002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3.1685462000000002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824.43439999999998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1633.7443000000001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7905.5443999999998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4568.3926000000001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295.10822000000002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183.91528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22.817716999999998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16.231656999999998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1111.7396000000001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0.14459652000000001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3.5890460000000002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554.72735999999998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105.32051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5" sqref="K55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276</v>
      </c>
      <c r="B1" s="55" t="s">
        <v>321</v>
      </c>
      <c r="G1" s="56" t="s">
        <v>277</v>
      </c>
      <c r="H1" s="55" t="s">
        <v>322</v>
      </c>
    </row>
    <row r="3" spans="1:27" x14ac:dyDescent="0.3">
      <c r="A3" s="65" t="s">
        <v>278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279</v>
      </c>
      <c r="B4" s="66"/>
      <c r="C4" s="66"/>
      <c r="E4" s="62" t="s">
        <v>280</v>
      </c>
      <c r="F4" s="63"/>
      <c r="G4" s="63"/>
      <c r="H4" s="64"/>
      <c r="J4" s="62" t="s">
        <v>323</v>
      </c>
      <c r="K4" s="63"/>
      <c r="L4" s="64"/>
      <c r="N4" s="66" t="s">
        <v>45</v>
      </c>
      <c r="O4" s="66"/>
      <c r="P4" s="66"/>
      <c r="Q4" s="66"/>
      <c r="R4" s="66"/>
      <c r="S4" s="66"/>
      <c r="U4" s="66" t="s">
        <v>281</v>
      </c>
      <c r="V4" s="66"/>
      <c r="W4" s="66"/>
      <c r="X4" s="66"/>
      <c r="Y4" s="66"/>
      <c r="Z4" s="66"/>
    </row>
    <row r="5" spans="1:27" x14ac:dyDescent="0.3">
      <c r="A5" s="60"/>
      <c r="B5" s="60" t="s">
        <v>282</v>
      </c>
      <c r="C5" s="60" t="s">
        <v>283</v>
      </c>
      <c r="E5" s="60"/>
      <c r="F5" s="60" t="s">
        <v>49</v>
      </c>
      <c r="G5" s="60" t="s">
        <v>284</v>
      </c>
      <c r="H5" s="60" t="s">
        <v>45</v>
      </c>
      <c r="J5" s="60"/>
      <c r="K5" s="60" t="s">
        <v>285</v>
      </c>
      <c r="L5" s="60" t="s">
        <v>286</v>
      </c>
      <c r="N5" s="60"/>
      <c r="O5" s="60" t="s">
        <v>287</v>
      </c>
      <c r="P5" s="60" t="s">
        <v>288</v>
      </c>
      <c r="Q5" s="60" t="s">
        <v>289</v>
      </c>
      <c r="R5" s="60" t="s">
        <v>290</v>
      </c>
      <c r="S5" s="60" t="s">
        <v>324</v>
      </c>
      <c r="U5" s="60"/>
      <c r="V5" s="60" t="s">
        <v>287</v>
      </c>
      <c r="W5" s="60" t="s">
        <v>325</v>
      </c>
      <c r="X5" s="60" t="s">
        <v>289</v>
      </c>
      <c r="Y5" s="60" t="s">
        <v>326</v>
      </c>
      <c r="Z5" s="60" t="s">
        <v>283</v>
      </c>
    </row>
    <row r="6" spans="1:27" x14ac:dyDescent="0.3">
      <c r="A6" s="60" t="s">
        <v>279</v>
      </c>
      <c r="B6" s="60">
        <v>2200</v>
      </c>
      <c r="C6" s="60">
        <v>2708.0873999999999</v>
      </c>
      <c r="E6" s="60" t="s">
        <v>291</v>
      </c>
      <c r="F6" s="60">
        <v>55</v>
      </c>
      <c r="G6" s="60">
        <v>15</v>
      </c>
      <c r="H6" s="60">
        <v>7</v>
      </c>
      <c r="J6" s="60" t="s">
        <v>291</v>
      </c>
      <c r="K6" s="60">
        <v>0.1</v>
      </c>
      <c r="L6" s="60">
        <v>4</v>
      </c>
      <c r="N6" s="60" t="s">
        <v>327</v>
      </c>
      <c r="O6" s="60">
        <v>50</v>
      </c>
      <c r="P6" s="60">
        <v>60</v>
      </c>
      <c r="Q6" s="60">
        <v>0</v>
      </c>
      <c r="R6" s="60">
        <v>0</v>
      </c>
      <c r="S6" s="60">
        <v>103.4088</v>
      </c>
      <c r="U6" s="60" t="s">
        <v>328</v>
      </c>
      <c r="V6" s="60">
        <v>0</v>
      </c>
      <c r="W6" s="60">
        <v>0</v>
      </c>
      <c r="X6" s="60">
        <v>25</v>
      </c>
      <c r="Y6" s="60">
        <v>0</v>
      </c>
      <c r="Z6" s="60">
        <v>35.207509999999999</v>
      </c>
    </row>
    <row r="7" spans="1:27" x14ac:dyDescent="0.3">
      <c r="E7" s="60" t="s">
        <v>329</v>
      </c>
      <c r="F7" s="60">
        <v>65</v>
      </c>
      <c r="G7" s="60">
        <v>30</v>
      </c>
      <c r="H7" s="60">
        <v>20</v>
      </c>
      <c r="J7" s="60" t="s">
        <v>329</v>
      </c>
      <c r="K7" s="60">
        <v>1</v>
      </c>
      <c r="L7" s="60">
        <v>10</v>
      </c>
    </row>
    <row r="8" spans="1:27" x14ac:dyDescent="0.3">
      <c r="E8" s="60" t="s">
        <v>330</v>
      </c>
      <c r="F8" s="60">
        <v>66.784000000000006</v>
      </c>
      <c r="G8" s="60">
        <v>14.237</v>
      </c>
      <c r="H8" s="60">
        <v>18.978999999999999</v>
      </c>
      <c r="J8" s="60" t="s">
        <v>292</v>
      </c>
      <c r="K8" s="60">
        <v>7.5190000000000001</v>
      </c>
      <c r="L8" s="60">
        <v>14.071</v>
      </c>
    </row>
    <row r="13" spans="1:27" x14ac:dyDescent="0.3">
      <c r="A13" s="61" t="s">
        <v>293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294</v>
      </c>
      <c r="B14" s="66"/>
      <c r="C14" s="66"/>
      <c r="D14" s="66"/>
      <c r="E14" s="66"/>
      <c r="F14" s="66"/>
      <c r="H14" s="66" t="s">
        <v>295</v>
      </c>
      <c r="I14" s="66"/>
      <c r="J14" s="66"/>
      <c r="K14" s="66"/>
      <c r="L14" s="66"/>
      <c r="M14" s="66"/>
      <c r="O14" s="66" t="s">
        <v>331</v>
      </c>
      <c r="P14" s="66"/>
      <c r="Q14" s="66"/>
      <c r="R14" s="66"/>
      <c r="S14" s="66"/>
      <c r="T14" s="66"/>
      <c r="V14" s="66" t="s">
        <v>296</v>
      </c>
      <c r="W14" s="66"/>
      <c r="X14" s="66"/>
      <c r="Y14" s="66"/>
      <c r="Z14" s="66"/>
      <c r="AA14" s="66"/>
    </row>
    <row r="15" spans="1:27" x14ac:dyDescent="0.3">
      <c r="A15" s="60"/>
      <c r="B15" s="60" t="s">
        <v>287</v>
      </c>
      <c r="C15" s="60" t="s">
        <v>288</v>
      </c>
      <c r="D15" s="60" t="s">
        <v>289</v>
      </c>
      <c r="E15" s="60" t="s">
        <v>290</v>
      </c>
      <c r="F15" s="60" t="s">
        <v>283</v>
      </c>
      <c r="H15" s="60"/>
      <c r="I15" s="60" t="s">
        <v>287</v>
      </c>
      <c r="J15" s="60" t="s">
        <v>288</v>
      </c>
      <c r="K15" s="60" t="s">
        <v>289</v>
      </c>
      <c r="L15" s="60" t="s">
        <v>290</v>
      </c>
      <c r="M15" s="60" t="s">
        <v>283</v>
      </c>
      <c r="O15" s="60"/>
      <c r="P15" s="60" t="s">
        <v>287</v>
      </c>
      <c r="Q15" s="60" t="s">
        <v>288</v>
      </c>
      <c r="R15" s="60" t="s">
        <v>289</v>
      </c>
      <c r="S15" s="60" t="s">
        <v>290</v>
      </c>
      <c r="T15" s="60" t="s">
        <v>283</v>
      </c>
      <c r="V15" s="60"/>
      <c r="W15" s="60" t="s">
        <v>287</v>
      </c>
      <c r="X15" s="60" t="s">
        <v>288</v>
      </c>
      <c r="Y15" s="60" t="s">
        <v>289</v>
      </c>
      <c r="Z15" s="60" t="s">
        <v>290</v>
      </c>
      <c r="AA15" s="60" t="s">
        <v>283</v>
      </c>
    </row>
    <row r="16" spans="1:27" x14ac:dyDescent="0.3">
      <c r="A16" s="60" t="s">
        <v>297</v>
      </c>
      <c r="B16" s="60">
        <v>530</v>
      </c>
      <c r="C16" s="60">
        <v>750</v>
      </c>
      <c r="D16" s="60">
        <v>0</v>
      </c>
      <c r="E16" s="60">
        <v>3000</v>
      </c>
      <c r="F16" s="60">
        <v>686.98689999999999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24.387740000000001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6.4288030000000003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239.99173999999999</v>
      </c>
    </row>
    <row r="23" spans="1:62" x14ac:dyDescent="0.3">
      <c r="A23" s="61" t="s">
        <v>298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299</v>
      </c>
      <c r="B24" s="66"/>
      <c r="C24" s="66"/>
      <c r="D24" s="66"/>
      <c r="E24" s="66"/>
      <c r="F24" s="66"/>
      <c r="H24" s="66" t="s">
        <v>300</v>
      </c>
      <c r="I24" s="66"/>
      <c r="J24" s="66"/>
      <c r="K24" s="66"/>
      <c r="L24" s="66"/>
      <c r="M24" s="66"/>
      <c r="O24" s="66" t="s">
        <v>301</v>
      </c>
      <c r="P24" s="66"/>
      <c r="Q24" s="66"/>
      <c r="R24" s="66"/>
      <c r="S24" s="66"/>
      <c r="T24" s="66"/>
      <c r="V24" s="66" t="s">
        <v>332</v>
      </c>
      <c r="W24" s="66"/>
      <c r="X24" s="66"/>
      <c r="Y24" s="66"/>
      <c r="Z24" s="66"/>
      <c r="AA24" s="66"/>
      <c r="AC24" s="66" t="s">
        <v>302</v>
      </c>
      <c r="AD24" s="66"/>
      <c r="AE24" s="66"/>
      <c r="AF24" s="66"/>
      <c r="AG24" s="66"/>
      <c r="AH24" s="66"/>
      <c r="AJ24" s="66" t="s">
        <v>303</v>
      </c>
      <c r="AK24" s="66"/>
      <c r="AL24" s="66"/>
      <c r="AM24" s="66"/>
      <c r="AN24" s="66"/>
      <c r="AO24" s="66"/>
      <c r="AQ24" s="66" t="s">
        <v>304</v>
      </c>
      <c r="AR24" s="66"/>
      <c r="AS24" s="66"/>
      <c r="AT24" s="66"/>
      <c r="AU24" s="66"/>
      <c r="AV24" s="66"/>
      <c r="AX24" s="66" t="s">
        <v>305</v>
      </c>
      <c r="AY24" s="66"/>
      <c r="AZ24" s="66"/>
      <c r="BA24" s="66"/>
      <c r="BB24" s="66"/>
      <c r="BC24" s="66"/>
      <c r="BE24" s="66" t="s">
        <v>306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287</v>
      </c>
      <c r="C25" s="60" t="s">
        <v>288</v>
      </c>
      <c r="D25" s="60" t="s">
        <v>289</v>
      </c>
      <c r="E25" s="60" t="s">
        <v>290</v>
      </c>
      <c r="F25" s="60" t="s">
        <v>283</v>
      </c>
      <c r="H25" s="60"/>
      <c r="I25" s="60" t="s">
        <v>287</v>
      </c>
      <c r="J25" s="60" t="s">
        <v>288</v>
      </c>
      <c r="K25" s="60" t="s">
        <v>289</v>
      </c>
      <c r="L25" s="60" t="s">
        <v>290</v>
      </c>
      <c r="M25" s="60" t="s">
        <v>283</v>
      </c>
      <c r="O25" s="60"/>
      <c r="P25" s="60" t="s">
        <v>287</v>
      </c>
      <c r="Q25" s="60" t="s">
        <v>288</v>
      </c>
      <c r="R25" s="60" t="s">
        <v>289</v>
      </c>
      <c r="S25" s="60" t="s">
        <v>290</v>
      </c>
      <c r="T25" s="60" t="s">
        <v>283</v>
      </c>
      <c r="V25" s="60"/>
      <c r="W25" s="60" t="s">
        <v>287</v>
      </c>
      <c r="X25" s="60" t="s">
        <v>288</v>
      </c>
      <c r="Y25" s="60" t="s">
        <v>289</v>
      </c>
      <c r="Z25" s="60" t="s">
        <v>290</v>
      </c>
      <c r="AA25" s="60" t="s">
        <v>283</v>
      </c>
      <c r="AC25" s="60"/>
      <c r="AD25" s="60" t="s">
        <v>287</v>
      </c>
      <c r="AE25" s="60" t="s">
        <v>288</v>
      </c>
      <c r="AF25" s="60" t="s">
        <v>289</v>
      </c>
      <c r="AG25" s="60" t="s">
        <v>290</v>
      </c>
      <c r="AH25" s="60" t="s">
        <v>283</v>
      </c>
      <c r="AJ25" s="60"/>
      <c r="AK25" s="60" t="s">
        <v>287</v>
      </c>
      <c r="AL25" s="60" t="s">
        <v>288</v>
      </c>
      <c r="AM25" s="60" t="s">
        <v>289</v>
      </c>
      <c r="AN25" s="60" t="s">
        <v>290</v>
      </c>
      <c r="AO25" s="60" t="s">
        <v>283</v>
      </c>
      <c r="AQ25" s="60"/>
      <c r="AR25" s="60" t="s">
        <v>287</v>
      </c>
      <c r="AS25" s="60" t="s">
        <v>288</v>
      </c>
      <c r="AT25" s="60" t="s">
        <v>289</v>
      </c>
      <c r="AU25" s="60" t="s">
        <v>290</v>
      </c>
      <c r="AV25" s="60" t="s">
        <v>283</v>
      </c>
      <c r="AX25" s="60"/>
      <c r="AY25" s="60" t="s">
        <v>287</v>
      </c>
      <c r="AZ25" s="60" t="s">
        <v>288</v>
      </c>
      <c r="BA25" s="60" t="s">
        <v>289</v>
      </c>
      <c r="BB25" s="60" t="s">
        <v>290</v>
      </c>
      <c r="BC25" s="60" t="s">
        <v>283</v>
      </c>
      <c r="BE25" s="60"/>
      <c r="BF25" s="60" t="s">
        <v>287</v>
      </c>
      <c r="BG25" s="60" t="s">
        <v>288</v>
      </c>
      <c r="BH25" s="60" t="s">
        <v>289</v>
      </c>
      <c r="BI25" s="60" t="s">
        <v>290</v>
      </c>
      <c r="BJ25" s="60" t="s">
        <v>283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129.58246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2.4113052000000001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2.0097558000000002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21.919163000000001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2.9480884000000001</v>
      </c>
      <c r="AJ26" s="60" t="s">
        <v>307</v>
      </c>
      <c r="AK26" s="60">
        <v>320</v>
      </c>
      <c r="AL26" s="60">
        <v>400</v>
      </c>
      <c r="AM26" s="60">
        <v>0</v>
      </c>
      <c r="AN26" s="60">
        <v>1000</v>
      </c>
      <c r="AO26" s="60">
        <v>707.00149999999996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13.932442999999999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3.7287655000000002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3.1685462000000002</v>
      </c>
    </row>
    <row r="33" spans="1:68" x14ac:dyDescent="0.3">
      <c r="A33" s="61" t="s">
        <v>333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308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309</v>
      </c>
      <c r="W34" s="66"/>
      <c r="X34" s="66"/>
      <c r="Y34" s="66"/>
      <c r="Z34" s="66"/>
      <c r="AA34" s="66"/>
      <c r="AC34" s="66" t="s">
        <v>310</v>
      </c>
      <c r="AD34" s="66"/>
      <c r="AE34" s="66"/>
      <c r="AF34" s="66"/>
      <c r="AG34" s="66"/>
      <c r="AH34" s="66"/>
      <c r="AJ34" s="66" t="s">
        <v>311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287</v>
      </c>
      <c r="C35" s="60" t="s">
        <v>288</v>
      </c>
      <c r="D35" s="60" t="s">
        <v>289</v>
      </c>
      <c r="E35" s="60" t="s">
        <v>290</v>
      </c>
      <c r="F35" s="60" t="s">
        <v>283</v>
      </c>
      <c r="H35" s="60"/>
      <c r="I35" s="60" t="s">
        <v>287</v>
      </c>
      <c r="J35" s="60" t="s">
        <v>288</v>
      </c>
      <c r="K35" s="60" t="s">
        <v>289</v>
      </c>
      <c r="L35" s="60" t="s">
        <v>290</v>
      </c>
      <c r="M35" s="60" t="s">
        <v>283</v>
      </c>
      <c r="O35" s="60"/>
      <c r="P35" s="60" t="s">
        <v>287</v>
      </c>
      <c r="Q35" s="60" t="s">
        <v>288</v>
      </c>
      <c r="R35" s="60" t="s">
        <v>289</v>
      </c>
      <c r="S35" s="60" t="s">
        <v>290</v>
      </c>
      <c r="T35" s="60" t="s">
        <v>283</v>
      </c>
      <c r="V35" s="60"/>
      <c r="W35" s="60" t="s">
        <v>287</v>
      </c>
      <c r="X35" s="60" t="s">
        <v>288</v>
      </c>
      <c r="Y35" s="60" t="s">
        <v>289</v>
      </c>
      <c r="Z35" s="60" t="s">
        <v>290</v>
      </c>
      <c r="AA35" s="60" t="s">
        <v>283</v>
      </c>
      <c r="AC35" s="60"/>
      <c r="AD35" s="60" t="s">
        <v>287</v>
      </c>
      <c r="AE35" s="60" t="s">
        <v>288</v>
      </c>
      <c r="AF35" s="60" t="s">
        <v>289</v>
      </c>
      <c r="AG35" s="60" t="s">
        <v>290</v>
      </c>
      <c r="AH35" s="60" t="s">
        <v>283</v>
      </c>
      <c r="AJ35" s="60"/>
      <c r="AK35" s="60" t="s">
        <v>287</v>
      </c>
      <c r="AL35" s="60" t="s">
        <v>288</v>
      </c>
      <c r="AM35" s="60" t="s">
        <v>289</v>
      </c>
      <c r="AN35" s="60" t="s">
        <v>290</v>
      </c>
      <c r="AO35" s="60" t="s">
        <v>283</v>
      </c>
    </row>
    <row r="36" spans="1:68" x14ac:dyDescent="0.3">
      <c r="A36" s="60" t="s">
        <v>17</v>
      </c>
      <c r="B36" s="60">
        <v>600</v>
      </c>
      <c r="C36" s="60">
        <v>750</v>
      </c>
      <c r="D36" s="60">
        <v>0</v>
      </c>
      <c r="E36" s="60">
        <v>2000</v>
      </c>
      <c r="F36" s="60">
        <v>824.43439999999998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1633.7443000000001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7905.5443999999998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4568.3926000000001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295.10822000000002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183.91528</v>
      </c>
    </row>
    <row r="43" spans="1:68" x14ac:dyDescent="0.3">
      <c r="A43" s="61" t="s">
        <v>312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313</v>
      </c>
      <c r="B44" s="66"/>
      <c r="C44" s="66"/>
      <c r="D44" s="66"/>
      <c r="E44" s="66"/>
      <c r="F44" s="66"/>
      <c r="H44" s="66" t="s">
        <v>334</v>
      </c>
      <c r="I44" s="66"/>
      <c r="J44" s="66"/>
      <c r="K44" s="66"/>
      <c r="L44" s="66"/>
      <c r="M44" s="66"/>
      <c r="O44" s="66" t="s">
        <v>314</v>
      </c>
      <c r="P44" s="66"/>
      <c r="Q44" s="66"/>
      <c r="R44" s="66"/>
      <c r="S44" s="66"/>
      <c r="T44" s="66"/>
      <c r="V44" s="66" t="s">
        <v>315</v>
      </c>
      <c r="W44" s="66"/>
      <c r="X44" s="66"/>
      <c r="Y44" s="66"/>
      <c r="Z44" s="66"/>
      <c r="AA44" s="66"/>
      <c r="AC44" s="66" t="s">
        <v>316</v>
      </c>
      <c r="AD44" s="66"/>
      <c r="AE44" s="66"/>
      <c r="AF44" s="66"/>
      <c r="AG44" s="66"/>
      <c r="AH44" s="66"/>
      <c r="AJ44" s="66" t="s">
        <v>317</v>
      </c>
      <c r="AK44" s="66"/>
      <c r="AL44" s="66"/>
      <c r="AM44" s="66"/>
      <c r="AN44" s="66"/>
      <c r="AO44" s="66"/>
      <c r="AQ44" s="66" t="s">
        <v>318</v>
      </c>
      <c r="AR44" s="66"/>
      <c r="AS44" s="66"/>
      <c r="AT44" s="66"/>
      <c r="AU44" s="66"/>
      <c r="AV44" s="66"/>
      <c r="AX44" s="66" t="s">
        <v>335</v>
      </c>
      <c r="AY44" s="66"/>
      <c r="AZ44" s="66"/>
      <c r="BA44" s="66"/>
      <c r="BB44" s="66"/>
      <c r="BC44" s="66"/>
      <c r="BE44" s="66" t="s">
        <v>336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287</v>
      </c>
      <c r="C45" s="60" t="s">
        <v>288</v>
      </c>
      <c r="D45" s="60" t="s">
        <v>289</v>
      </c>
      <c r="E45" s="60" t="s">
        <v>290</v>
      </c>
      <c r="F45" s="60" t="s">
        <v>283</v>
      </c>
      <c r="H45" s="60"/>
      <c r="I45" s="60" t="s">
        <v>287</v>
      </c>
      <c r="J45" s="60" t="s">
        <v>288</v>
      </c>
      <c r="K45" s="60" t="s">
        <v>289</v>
      </c>
      <c r="L45" s="60" t="s">
        <v>290</v>
      </c>
      <c r="M45" s="60" t="s">
        <v>283</v>
      </c>
      <c r="O45" s="60"/>
      <c r="P45" s="60" t="s">
        <v>287</v>
      </c>
      <c r="Q45" s="60" t="s">
        <v>288</v>
      </c>
      <c r="R45" s="60" t="s">
        <v>289</v>
      </c>
      <c r="S45" s="60" t="s">
        <v>290</v>
      </c>
      <c r="T45" s="60" t="s">
        <v>283</v>
      </c>
      <c r="V45" s="60"/>
      <c r="W45" s="60" t="s">
        <v>287</v>
      </c>
      <c r="X45" s="60" t="s">
        <v>288</v>
      </c>
      <c r="Y45" s="60" t="s">
        <v>289</v>
      </c>
      <c r="Z45" s="60" t="s">
        <v>290</v>
      </c>
      <c r="AA45" s="60" t="s">
        <v>283</v>
      </c>
      <c r="AC45" s="60"/>
      <c r="AD45" s="60" t="s">
        <v>287</v>
      </c>
      <c r="AE45" s="60" t="s">
        <v>288</v>
      </c>
      <c r="AF45" s="60" t="s">
        <v>289</v>
      </c>
      <c r="AG45" s="60" t="s">
        <v>290</v>
      </c>
      <c r="AH45" s="60" t="s">
        <v>283</v>
      </c>
      <c r="AJ45" s="60"/>
      <c r="AK45" s="60" t="s">
        <v>287</v>
      </c>
      <c r="AL45" s="60" t="s">
        <v>288</v>
      </c>
      <c r="AM45" s="60" t="s">
        <v>289</v>
      </c>
      <c r="AN45" s="60" t="s">
        <v>290</v>
      </c>
      <c r="AO45" s="60" t="s">
        <v>283</v>
      </c>
      <c r="AQ45" s="60"/>
      <c r="AR45" s="60" t="s">
        <v>287</v>
      </c>
      <c r="AS45" s="60" t="s">
        <v>288</v>
      </c>
      <c r="AT45" s="60" t="s">
        <v>289</v>
      </c>
      <c r="AU45" s="60" t="s">
        <v>290</v>
      </c>
      <c r="AV45" s="60" t="s">
        <v>283</v>
      </c>
      <c r="AX45" s="60"/>
      <c r="AY45" s="60" t="s">
        <v>287</v>
      </c>
      <c r="AZ45" s="60" t="s">
        <v>288</v>
      </c>
      <c r="BA45" s="60" t="s">
        <v>289</v>
      </c>
      <c r="BB45" s="60" t="s">
        <v>290</v>
      </c>
      <c r="BC45" s="60" t="s">
        <v>283</v>
      </c>
      <c r="BE45" s="60"/>
      <c r="BF45" s="60" t="s">
        <v>287</v>
      </c>
      <c r="BG45" s="60" t="s">
        <v>288</v>
      </c>
      <c r="BH45" s="60" t="s">
        <v>289</v>
      </c>
      <c r="BI45" s="60" t="s">
        <v>290</v>
      </c>
      <c r="BJ45" s="60" t="s">
        <v>283</v>
      </c>
    </row>
    <row r="46" spans="1:68" x14ac:dyDescent="0.3">
      <c r="A46" s="60" t="s">
        <v>23</v>
      </c>
      <c r="B46" s="60">
        <v>7</v>
      </c>
      <c r="C46" s="60">
        <v>10</v>
      </c>
      <c r="D46" s="60">
        <v>0</v>
      </c>
      <c r="E46" s="60">
        <v>45</v>
      </c>
      <c r="F46" s="60">
        <v>22.817716999999998</v>
      </c>
      <c r="H46" s="60" t="s">
        <v>24</v>
      </c>
      <c r="I46" s="60">
        <v>8</v>
      </c>
      <c r="J46" s="60">
        <v>9</v>
      </c>
      <c r="K46" s="60">
        <v>0</v>
      </c>
      <c r="L46" s="60">
        <v>35</v>
      </c>
      <c r="M46" s="60">
        <v>16.231656999999998</v>
      </c>
      <c r="O46" s="60" t="s">
        <v>337</v>
      </c>
      <c r="P46" s="60">
        <v>600</v>
      </c>
      <c r="Q46" s="60">
        <v>800</v>
      </c>
      <c r="R46" s="60">
        <v>0</v>
      </c>
      <c r="S46" s="60">
        <v>10000</v>
      </c>
      <c r="T46" s="60">
        <v>1111.7396000000001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0.14459652000000001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3.5890460000000002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554.72735999999998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105.32051</v>
      </c>
      <c r="AX46" s="60" t="s">
        <v>319</v>
      </c>
      <c r="AY46" s="60"/>
      <c r="AZ46" s="60"/>
      <c r="BA46" s="60"/>
      <c r="BB46" s="60"/>
      <c r="BC46" s="60"/>
      <c r="BE46" s="60" t="s">
        <v>320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3" sqref="G23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338</v>
      </c>
      <c r="B2" s="55" t="s">
        <v>339</v>
      </c>
      <c r="C2" s="55" t="s">
        <v>340</v>
      </c>
      <c r="D2" s="55">
        <v>63</v>
      </c>
      <c r="E2" s="55">
        <v>2708.0873999999999</v>
      </c>
      <c r="F2" s="55">
        <v>363.87725999999998</v>
      </c>
      <c r="G2" s="55">
        <v>77.57347</v>
      </c>
      <c r="H2" s="55">
        <v>43.652633999999999</v>
      </c>
      <c r="I2" s="55">
        <v>33.920833999999999</v>
      </c>
      <c r="J2" s="55">
        <v>103.4088</v>
      </c>
      <c r="K2" s="55">
        <v>47.276221999999997</v>
      </c>
      <c r="L2" s="55">
        <v>56.132576</v>
      </c>
      <c r="M2" s="55">
        <v>35.207509999999999</v>
      </c>
      <c r="N2" s="55">
        <v>3.911295</v>
      </c>
      <c r="O2" s="55">
        <v>19.773731000000002</v>
      </c>
      <c r="P2" s="55">
        <v>1680.1802</v>
      </c>
      <c r="Q2" s="55">
        <v>36.091459999999998</v>
      </c>
      <c r="R2" s="55">
        <v>686.98689999999999</v>
      </c>
      <c r="S2" s="55">
        <v>150.82975999999999</v>
      </c>
      <c r="T2" s="55">
        <v>6433.8842999999997</v>
      </c>
      <c r="U2" s="55">
        <v>6.4288030000000003</v>
      </c>
      <c r="V2" s="55">
        <v>24.387740000000001</v>
      </c>
      <c r="W2" s="55">
        <v>239.99173999999999</v>
      </c>
      <c r="X2" s="55">
        <v>129.58246</v>
      </c>
      <c r="Y2" s="55">
        <v>2.4113052000000001</v>
      </c>
      <c r="Z2" s="55">
        <v>2.0097558000000002</v>
      </c>
      <c r="AA2" s="55">
        <v>21.919163000000001</v>
      </c>
      <c r="AB2" s="55">
        <v>2.9480884000000001</v>
      </c>
      <c r="AC2" s="55">
        <v>707.00149999999996</v>
      </c>
      <c r="AD2" s="55">
        <v>13.932442999999999</v>
      </c>
      <c r="AE2" s="55">
        <v>3.7287655000000002</v>
      </c>
      <c r="AF2" s="55">
        <v>3.1685462000000002</v>
      </c>
      <c r="AG2" s="55">
        <v>824.43439999999998</v>
      </c>
      <c r="AH2" s="55">
        <v>419.16714000000002</v>
      </c>
      <c r="AI2" s="55">
        <v>405.2672</v>
      </c>
      <c r="AJ2" s="55">
        <v>1633.7443000000001</v>
      </c>
      <c r="AK2" s="55">
        <v>7905.5443999999998</v>
      </c>
      <c r="AL2" s="55">
        <v>295.10822000000002</v>
      </c>
      <c r="AM2" s="55">
        <v>4568.3926000000001</v>
      </c>
      <c r="AN2" s="55">
        <v>183.91528</v>
      </c>
      <c r="AO2" s="55">
        <v>22.817716999999998</v>
      </c>
      <c r="AP2" s="55">
        <v>14.821961</v>
      </c>
      <c r="AQ2" s="55">
        <v>7.9957549999999999</v>
      </c>
      <c r="AR2" s="55">
        <v>16.231656999999998</v>
      </c>
      <c r="AS2" s="55">
        <v>1111.7396000000001</v>
      </c>
      <c r="AT2" s="55">
        <v>0.14459652000000001</v>
      </c>
      <c r="AU2" s="55">
        <v>3.5890460000000002</v>
      </c>
      <c r="AV2" s="55">
        <v>554.72735999999998</v>
      </c>
      <c r="AW2" s="55">
        <v>105.32051</v>
      </c>
      <c r="AX2" s="55">
        <v>0.18618543000000001</v>
      </c>
      <c r="AY2" s="55">
        <v>2.0168227999999999</v>
      </c>
      <c r="AZ2" s="55">
        <v>373.42827999999997</v>
      </c>
      <c r="BA2" s="55">
        <v>59.934910000000002</v>
      </c>
      <c r="BB2" s="55">
        <v>19.058413000000002</v>
      </c>
      <c r="BC2" s="55">
        <v>20.955611999999999</v>
      </c>
      <c r="BD2" s="55">
        <v>19.899480000000001</v>
      </c>
      <c r="BE2" s="55">
        <v>1.4631346000000001</v>
      </c>
      <c r="BF2" s="55">
        <v>7.4741900000000001</v>
      </c>
      <c r="BG2" s="55">
        <v>1.1518281E-3</v>
      </c>
      <c r="BH2" s="55">
        <v>5.2519597000000001E-2</v>
      </c>
      <c r="BI2" s="55">
        <v>3.9971616000000001E-2</v>
      </c>
      <c r="BJ2" s="55">
        <v>0.14837736000000001</v>
      </c>
      <c r="BK2" s="55">
        <v>8.8602166000000004E-5</v>
      </c>
      <c r="BL2" s="55">
        <v>0.47957662000000001</v>
      </c>
      <c r="BM2" s="55">
        <v>5.3540720000000004</v>
      </c>
      <c r="BN2" s="55">
        <v>1.5344873999999999</v>
      </c>
      <c r="BO2" s="55">
        <v>77.48724</v>
      </c>
      <c r="BP2" s="55">
        <v>13.684907000000001</v>
      </c>
      <c r="BQ2" s="55">
        <v>23.572533</v>
      </c>
      <c r="BR2" s="55">
        <v>84.026409999999998</v>
      </c>
      <c r="BS2" s="55">
        <v>41.043971999999997</v>
      </c>
      <c r="BT2" s="55">
        <v>16.097715000000001</v>
      </c>
      <c r="BU2" s="55">
        <v>0.27531689999999998</v>
      </c>
      <c r="BV2" s="55">
        <v>7.4906364000000003E-2</v>
      </c>
      <c r="BW2" s="55">
        <v>1.0579685999999999</v>
      </c>
      <c r="BX2" s="55">
        <v>1.9402349999999999</v>
      </c>
      <c r="BY2" s="55">
        <v>0.16349211</v>
      </c>
      <c r="BZ2" s="55">
        <v>1.0118133E-3</v>
      </c>
      <c r="CA2" s="55">
        <v>0.87202184999999999</v>
      </c>
      <c r="CB2" s="55">
        <v>4.5597427000000003E-2</v>
      </c>
      <c r="CC2" s="55">
        <v>0.25594503000000002</v>
      </c>
      <c r="CD2" s="55">
        <v>2.9485291999999999</v>
      </c>
      <c r="CE2" s="55">
        <v>9.79487E-2</v>
      </c>
      <c r="CF2" s="55">
        <v>0.45449927000000001</v>
      </c>
      <c r="CG2" s="55">
        <v>9.9000000000000005E-7</v>
      </c>
      <c r="CH2" s="55">
        <v>5.2385992999999999E-2</v>
      </c>
      <c r="CI2" s="55">
        <v>2.5337350000000001E-3</v>
      </c>
      <c r="CJ2" s="55">
        <v>6.3549356000000001</v>
      </c>
      <c r="CK2" s="55">
        <v>1.8308455000000001E-2</v>
      </c>
      <c r="CL2" s="55">
        <v>2.3126964999999999</v>
      </c>
      <c r="CM2" s="55">
        <v>4.6332009999999997</v>
      </c>
      <c r="CN2" s="55">
        <v>3102.1958</v>
      </c>
      <c r="CO2" s="55">
        <v>5337.3419999999996</v>
      </c>
      <c r="CP2" s="55">
        <v>3768.3904000000002</v>
      </c>
      <c r="CQ2" s="55">
        <v>1288.5873999999999</v>
      </c>
      <c r="CR2" s="55">
        <v>619.19727</v>
      </c>
      <c r="CS2" s="55">
        <v>494.49234000000001</v>
      </c>
      <c r="CT2" s="55">
        <v>3077.4277000000002</v>
      </c>
      <c r="CU2" s="55">
        <v>2088.6082000000001</v>
      </c>
      <c r="CV2" s="55">
        <v>1515.8783000000001</v>
      </c>
      <c r="CW2" s="55">
        <v>2455.4416999999999</v>
      </c>
      <c r="CX2" s="55">
        <v>688.16070000000002</v>
      </c>
      <c r="CY2" s="55">
        <v>3607.3737999999998</v>
      </c>
      <c r="CZ2" s="55">
        <v>2107.4883</v>
      </c>
      <c r="DA2" s="55">
        <v>4603.8446999999996</v>
      </c>
      <c r="DB2" s="55">
        <v>4051.5767000000001</v>
      </c>
      <c r="DC2" s="55">
        <v>6980.8915999999999</v>
      </c>
      <c r="DD2" s="55">
        <v>11998.620999999999</v>
      </c>
      <c r="DE2" s="55">
        <v>2588.0295000000001</v>
      </c>
      <c r="DF2" s="55">
        <v>4915.8620000000001</v>
      </c>
      <c r="DG2" s="55">
        <v>2796.5630000000001</v>
      </c>
      <c r="DH2" s="55">
        <v>163.3364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59.934910000000002</v>
      </c>
      <c r="B6">
        <f>BB2</f>
        <v>19.058413000000002</v>
      </c>
      <c r="C6">
        <f>BC2</f>
        <v>20.955611999999999</v>
      </c>
      <c r="D6">
        <f>BD2</f>
        <v>19.899480000000001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C11" sqref="C11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21007</v>
      </c>
      <c r="C2" s="51">
        <f ca="1">YEAR(TODAY())-YEAR(B2)+IF(TODAY()&gt;=DATE(YEAR(TODAY()),MONTH(B2),DAY(B2)),0,-1)</f>
        <v>64</v>
      </c>
      <c r="E2" s="47">
        <v>161.1</v>
      </c>
      <c r="F2" s="48" t="s">
        <v>275</v>
      </c>
      <c r="G2" s="47">
        <v>72.099999999999994</v>
      </c>
      <c r="H2" s="46" t="s">
        <v>40</v>
      </c>
      <c r="I2" s="67">
        <f>ROUND(G3/E3^2,1)</f>
        <v>27.8</v>
      </c>
    </row>
    <row r="3" spans="1:9" x14ac:dyDescent="0.3">
      <c r="E3" s="46">
        <f>E2/100</f>
        <v>1.611</v>
      </c>
      <c r="F3" s="46" t="s">
        <v>39</v>
      </c>
      <c r="G3" s="46">
        <f>G2</f>
        <v>72.099999999999994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44349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김원호, ID : H1900746)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20일 14:03:42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7" sqref="Y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44349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64</v>
      </c>
      <c r="G12" s="89"/>
      <c r="H12" s="89"/>
      <c r="I12" s="89"/>
      <c r="K12" s="118">
        <f>'개인정보 및 신체계측 입력'!E2</f>
        <v>161.1</v>
      </c>
      <c r="L12" s="119"/>
      <c r="M12" s="112">
        <f>'개인정보 및 신체계측 입력'!G2</f>
        <v>72.099999999999994</v>
      </c>
      <c r="N12" s="113"/>
      <c r="O12" s="108" t="s">
        <v>270</v>
      </c>
      <c r="P12" s="102"/>
      <c r="Q12" s="85">
        <f>'개인정보 및 신체계측 입력'!I2</f>
        <v>27.8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김원호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66.784000000000006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14.237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18.978999999999999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0.9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0.9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14.1</v>
      </c>
      <c r="L72" s="34" t="s">
        <v>52</v>
      </c>
      <c r="M72" s="34">
        <f>ROUND('DRIs DATA'!K8,1)</f>
        <v>7.5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91.6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203.23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129.58000000000001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196.54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103.05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527.04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228.18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2200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2021-08-20T05:21:36Z</dcterms:modified>
</cp:coreProperties>
</file>