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charts/chart8.xml" ContentType="application/vnd.openxmlformats-officedocument.drawingml.chart+xml"/>
  <Override PartName="/xl/charts/chart9.xml" ContentType="application/vnd.openxmlformats-officedocument.drawingml.chart+xml"/>
  <Override PartName="/xl/charts/chart10.xml" ContentType="application/vnd.openxmlformats-officedocument.drawingml.chart+xml"/>
  <Override PartName="/xl/charts/chart11.xml" ContentType="application/vnd.openxmlformats-officedocument.drawingml.chart+xml"/>
  <Override PartName="/xl/charts/chart12.xml" ContentType="application/vnd.openxmlformats-officedocument.drawingml.chart+xml"/>
  <Override PartName="/xl/charts/chart13.xml" ContentType="application/vnd.openxmlformats-officedocument.drawingml.chart+xml"/>
  <Override PartName="/xl/charts/chart14.xml" ContentType="application/vnd.openxmlformats-officedocument.drawingml.chart+xml"/>
  <Override PartName="/xl/charts/chart15.xml" ContentType="application/vnd.openxmlformats-officedocument.drawingml.chart+xml"/>
  <Override PartName="/xl/charts/chart16.xml" ContentType="application/vnd.openxmlformats-officedocument.drawingml.chart+xml"/>
  <Override PartName="/xl/charts/chart17.xml" ContentType="application/vnd.openxmlformats-officedocument.drawingml.chart+xml"/>
  <Override PartName="/xl/charts/chart18.xml" ContentType="application/vnd.openxmlformats-officedocument.drawingml.chart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harts/chart21.xml" ContentType="application/vnd.openxmlformats-officedocument.drawingml.chart+xml"/>
  <Override PartName="/xl/drawings/drawing2.xml" ContentType="application/vnd.openxmlformats-officedocument.drawing+xml"/>
  <Override PartName="/xl/charts/chart22.xml" ContentType="application/vnd.openxmlformats-officedocument.drawingml.chart+xml"/>
  <Override PartName="/xl/charts/chart23.xml" ContentType="application/vnd.openxmlformats-officedocument.drawingml.chart+xml"/>
  <Override PartName="/xl/charts/chart24.xml" ContentType="application/vnd.openxmlformats-officedocument.drawingml.chart+xml"/>
  <Override PartName="/xl/charts/chart25.xml" ContentType="application/vnd.openxmlformats-officedocument.drawingml.chart+xml"/>
  <Override PartName="/xl/charts/chart26.xml" ContentType="application/vnd.openxmlformats-officedocument.drawingml.chart+xml"/>
  <Override PartName="/xl/charts/chart27.xml" ContentType="application/vnd.openxmlformats-officedocument.drawingml.chart+xml"/>
  <Override PartName="/xl/charts/chart28.xml" ContentType="application/vnd.openxmlformats-officedocument.drawingml.chart+xml"/>
  <Override PartName="/xl/charts/chart29.xml" ContentType="application/vnd.openxmlformats-officedocument.drawingml.chart+xml"/>
  <Override PartName="/xl/charts/chart30.xml" ContentType="application/vnd.openxmlformats-officedocument.drawingml.chart+xml"/>
  <Override PartName="/xl/charts/chart31.xml" ContentType="application/vnd.openxmlformats-officedocument.drawingml.chart+xml"/>
  <Override PartName="/xl/charts/chart32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HANSSAK\SecureGate\Download\"/>
    </mc:Choice>
  </mc:AlternateContent>
  <bookViews>
    <workbookView xWindow="0" yWindow="0" windowWidth="28800" windowHeight="12390" tabRatio="873" activeTab="5"/>
  </bookViews>
  <sheets>
    <sheet name="DRIs DATA" sheetId="2" r:id="rId1"/>
    <sheet name="DRIs DATA 입력" sheetId="12" r:id="rId2"/>
    <sheet name="그룹 전체 사용자의 일일 입력" sheetId="5" r:id="rId3"/>
    <sheet name="개인정보 및 신체계측 입력" sheetId="4" r:id="rId4"/>
    <sheet name="Report 출력" sheetId="6" r:id="rId5"/>
    <sheet name="영양섭취결과지 출력" sheetId="7" r:id="rId6"/>
  </sheets>
  <calcPr calcId="152511"/>
</workbook>
</file>

<file path=xl/calcChain.xml><?xml version="1.0" encoding="utf-8"?>
<calcChain xmlns="http://schemas.openxmlformats.org/spreadsheetml/2006/main">
  <c r="A1" i="2" l="1"/>
  <c r="B1" i="2"/>
  <c r="G1" i="2"/>
  <c r="H1" i="2"/>
  <c r="B6" i="2"/>
  <c r="C6" i="2"/>
  <c r="S6" i="2"/>
  <c r="Z6" i="2"/>
  <c r="F8" i="2"/>
  <c r="G8" i="2"/>
  <c r="H8" i="2"/>
  <c r="K8" i="2"/>
  <c r="L8" i="2"/>
  <c r="F16" i="2"/>
  <c r="M16" i="2"/>
  <c r="T16" i="2"/>
  <c r="AA16" i="2"/>
  <c r="F26" i="2"/>
  <c r="M26" i="2"/>
  <c r="T26" i="2"/>
  <c r="AA26" i="2"/>
  <c r="AH26" i="2"/>
  <c r="AO26" i="2"/>
  <c r="AV26" i="2"/>
  <c r="BC26" i="2"/>
  <c r="BJ26" i="2"/>
  <c r="F36" i="2"/>
  <c r="M36" i="2"/>
  <c r="T36" i="2"/>
  <c r="AA36" i="2"/>
  <c r="AH36" i="2"/>
  <c r="AO36" i="2"/>
  <c r="F46" i="2"/>
  <c r="M46" i="2"/>
  <c r="T46" i="2"/>
  <c r="AA46" i="2"/>
  <c r="AH46" i="2"/>
  <c r="AO46" i="2"/>
  <c r="AV46" i="2"/>
  <c r="AY46" i="2"/>
  <c r="AZ46" i="2"/>
  <c r="BA46" i="2"/>
  <c r="BB46" i="2"/>
  <c r="BC46" i="2"/>
  <c r="BF46" i="2"/>
  <c r="BG46" i="2"/>
  <c r="BH46" i="2"/>
  <c r="BI46" i="2"/>
  <c r="BJ46" i="2"/>
  <c r="F10" i="7" l="1"/>
  <c r="F14" i="7"/>
  <c r="I36" i="7" l="1"/>
  <c r="I209" i="7"/>
  <c r="Q121" i="7" l="1"/>
  <c r="F121" i="7"/>
  <c r="K12" i="7" l="1"/>
  <c r="C2" i="4"/>
  <c r="F12" i="7" s="1"/>
  <c r="M12" i="7"/>
  <c r="F197" i="7" l="1"/>
  <c r="Q172" i="7"/>
  <c r="F172" i="7"/>
  <c r="Q94" i="7"/>
  <c r="F94" i="7"/>
  <c r="M72" i="7"/>
  <c r="K72" i="7"/>
  <c r="I41" i="7"/>
  <c r="I46" i="7"/>
  <c r="L4" i="6"/>
  <c r="E2" i="6"/>
  <c r="B6" i="5" l="1"/>
  <c r="C6" i="5"/>
  <c r="D6" i="5"/>
  <c r="A6" i="5"/>
  <c r="O69" i="7" l="1"/>
  <c r="M69" i="7"/>
  <c r="K69" i="7"/>
  <c r="B7" i="5"/>
  <c r="D7" i="5"/>
  <c r="C7" i="5"/>
  <c r="G3" i="4" l="1"/>
  <c r="E3" i="4"/>
  <c r="I2" i="4" l="1"/>
  <c r="Q12" i="7" s="1"/>
</calcChain>
</file>

<file path=xl/sharedStrings.xml><?xml version="1.0" encoding="utf-8"?>
<sst xmlns="http://schemas.openxmlformats.org/spreadsheetml/2006/main" count="692" uniqueCount="345">
  <si>
    <t>[다량 영양소]</t>
    <phoneticPr fontId="1" type="noConversion"/>
  </si>
  <si>
    <t xml:space="preserve"> 한국인 영양섭취 기준 대비 섭취량</t>
    <phoneticPr fontId="1" type="noConversion"/>
  </si>
  <si>
    <t xml:space="preserve">출력시각 : </t>
    <phoneticPr fontId="1" type="noConversion"/>
  </si>
  <si>
    <t>비타민E(mg a-TE/일)</t>
  </si>
  <si>
    <t>비타민D(ug/일)</t>
  </si>
  <si>
    <t>비타민K(ug/일)</t>
  </si>
  <si>
    <t>[지용성 비타민]</t>
    <phoneticPr fontId="1" type="noConversion"/>
  </si>
  <si>
    <t>[수용성 비타민]</t>
    <phoneticPr fontId="1" type="noConversion"/>
  </si>
  <si>
    <t>비타민C(mg/일)</t>
  </si>
  <si>
    <t>티아민(mg/일)</t>
  </si>
  <si>
    <t>리보플라빈(mg/일)</t>
  </si>
  <si>
    <t>니아신(mg NE/일)</t>
  </si>
  <si>
    <t>비타민B6(mg/일)</t>
  </si>
  <si>
    <t>비타민B12(ug/일)</t>
  </si>
  <si>
    <t>판토텐산(mg/일)</t>
  </si>
  <si>
    <t>비오틴(ug/일)</t>
  </si>
  <si>
    <t>[다량 무기질]</t>
    <phoneticPr fontId="1" type="noConversion"/>
  </si>
  <si>
    <t>칼슘(mg/일)</t>
  </si>
  <si>
    <t>인(mg/일)</t>
  </si>
  <si>
    <t>나트륨(mg/일)</t>
  </si>
  <si>
    <t>칼륨(mg/일)</t>
  </si>
  <si>
    <t>염소(mg/일)</t>
  </si>
  <si>
    <t>마그네슘(mg/일)</t>
  </si>
  <si>
    <t>철(mg/일)</t>
  </si>
  <si>
    <t>아연(mg/일)</t>
  </si>
  <si>
    <t>망간(mg/일)</t>
  </si>
  <si>
    <t>요오드(ug/일)</t>
  </si>
  <si>
    <t>셀레늄(ug/일)</t>
  </si>
  <si>
    <t>[미량 무기질]</t>
    <phoneticPr fontId="1" type="noConversion"/>
  </si>
  <si>
    <t>불소(mg/일)</t>
  </si>
  <si>
    <t>조사일자</t>
    <phoneticPr fontId="1" type="noConversion"/>
  </si>
  <si>
    <t>성명</t>
    <phoneticPr fontId="1" type="noConversion"/>
  </si>
  <si>
    <t>나이</t>
    <phoneticPr fontId="1" type="noConversion"/>
  </si>
  <si>
    <t>신장</t>
    <phoneticPr fontId="1" type="noConversion"/>
  </si>
  <si>
    <t>체중</t>
    <phoneticPr fontId="1" type="noConversion"/>
  </si>
  <si>
    <t>비만도
(BMI)</t>
  </si>
  <si>
    <t>신장</t>
    <phoneticPr fontId="1" type="noConversion"/>
  </si>
  <si>
    <t>체중</t>
    <phoneticPr fontId="1" type="noConversion"/>
  </si>
  <si>
    <t>BMI</t>
    <phoneticPr fontId="1" type="noConversion"/>
  </si>
  <si>
    <t>m</t>
    <phoneticPr fontId="1" type="noConversion"/>
  </si>
  <si>
    <t>kg</t>
    <phoneticPr fontId="1" type="noConversion"/>
  </si>
  <si>
    <t>열량구성영양소의 섭취수준</t>
    <phoneticPr fontId="1" type="noConversion"/>
  </si>
  <si>
    <t>귀하는 총 열량의</t>
    <phoneticPr fontId="1" type="noConversion"/>
  </si>
  <si>
    <t>%를 섭취하고 있습니다.</t>
    <phoneticPr fontId="1" type="noConversion"/>
  </si>
  <si>
    <t>총 열량의 55-65%의 섭취가 적당합니다.</t>
    <phoneticPr fontId="1" type="noConversion"/>
  </si>
  <si>
    <t>단백질</t>
    <phoneticPr fontId="1" type="noConversion"/>
  </si>
  <si>
    <t>지질</t>
    <phoneticPr fontId="1" type="noConversion"/>
  </si>
  <si>
    <t>총 열량의 7-20%의 섭취가 적당합니다.</t>
    <phoneticPr fontId="1" type="noConversion"/>
  </si>
  <si>
    <t>총 열량의 15-30%의 섭취가 적당합니다.</t>
    <phoneticPr fontId="1" type="noConversion"/>
  </si>
  <si>
    <t>탄수화물</t>
    <phoneticPr fontId="1" type="noConversion"/>
  </si>
  <si>
    <t>오메가 지방산 (n) 비율</t>
    <phoneticPr fontId="1" type="noConversion"/>
  </si>
  <si>
    <t xml:space="preserve">귀하의 n-6:n-3는 </t>
    <phoneticPr fontId="1" type="noConversion"/>
  </si>
  <si>
    <t>:</t>
    <phoneticPr fontId="1" type="noConversion"/>
  </si>
  <si>
    <t>입니다.</t>
    <phoneticPr fontId="1" type="noConversion"/>
  </si>
  <si>
    <t>사용자명</t>
  </si>
  <si>
    <t>에너지(kcal)</t>
  </si>
  <si>
    <t>탄수화물(g)</t>
  </si>
  <si>
    <t>지질(g)</t>
  </si>
  <si>
    <t>식물성 지질(g)</t>
  </si>
  <si>
    <t>동물성 지질(g)</t>
  </si>
  <si>
    <t>단백질(g)</t>
  </si>
  <si>
    <t>식물성 단백질(g)</t>
  </si>
  <si>
    <t>동물성 단백질(g)</t>
  </si>
  <si>
    <t>식이섬유(g)</t>
  </si>
  <si>
    <t>수용성식이섬유(g)</t>
  </si>
  <si>
    <t>불용성식이섬유(g)</t>
  </si>
  <si>
    <t>수분(g)</t>
  </si>
  <si>
    <t>회분(g)</t>
  </si>
  <si>
    <t>비타민 A(ug RAE)</t>
  </si>
  <si>
    <t>레티놀(ug)</t>
  </si>
  <si>
    <t>베타카로틴(ug)</t>
  </si>
  <si>
    <t>비타민 D(ug)</t>
  </si>
  <si>
    <t>비타민 E(mg)</t>
  </si>
  <si>
    <t>비타민 K(ug)</t>
  </si>
  <si>
    <t>비타민 C(mg)</t>
  </si>
  <si>
    <t>티아민(mg)</t>
  </si>
  <si>
    <t>리보플라빈(mg)</t>
  </si>
  <si>
    <t>니아신(mg)</t>
  </si>
  <si>
    <t>비타민 B6(mg)</t>
  </si>
  <si>
    <t>엽산(ug)</t>
  </si>
  <si>
    <t>비타민 B12(ug)</t>
  </si>
  <si>
    <t>판토텐산(mg)</t>
  </si>
  <si>
    <t>비오틴(ug)</t>
  </si>
  <si>
    <t>칼슘(mg)</t>
  </si>
  <si>
    <t>식물성 칼슘(mg)</t>
  </si>
  <si>
    <t>동물성 칼슘(mg)</t>
  </si>
  <si>
    <t>인(mg)</t>
  </si>
  <si>
    <t>나트륨(mg)</t>
  </si>
  <si>
    <t>염소(mg)</t>
  </si>
  <si>
    <t>칼륨(mg)</t>
  </si>
  <si>
    <t>마그네슘(mg)</t>
  </si>
  <si>
    <t>철(mg)</t>
  </si>
  <si>
    <t>식물성 철(mg)</t>
  </si>
  <si>
    <t>동물성 철(mg)</t>
  </si>
  <si>
    <t>아연(mg)</t>
  </si>
  <si>
    <t>구리(ug)</t>
  </si>
  <si>
    <t>불소(mg)</t>
  </si>
  <si>
    <t>망간(mg)</t>
  </si>
  <si>
    <t>요오드(ug)</t>
  </si>
  <si>
    <t>셀레늄(ug)</t>
  </si>
  <si>
    <t>코발트(ug)</t>
  </si>
  <si>
    <t>몰리브덴(ug)</t>
  </si>
  <si>
    <t>콜레스테롤(mg)</t>
  </si>
  <si>
    <t>총지방산(g)</t>
  </si>
  <si>
    <t>포화지방산(g)</t>
  </si>
  <si>
    <t>단일불포화지방산(g)</t>
  </si>
  <si>
    <t>다불포화지방산(g)</t>
  </si>
  <si>
    <t>n-3계다가불포화지방산(g)</t>
  </si>
  <si>
    <t>n-6계다가불포화지방산(g)</t>
  </si>
  <si>
    <t>부티르산4:0(g)</t>
  </si>
  <si>
    <t>카프로산6:0(g)</t>
  </si>
  <si>
    <t>카프릴산8:0(g)</t>
  </si>
  <si>
    <t>카프르산10:0(g)</t>
  </si>
  <si>
    <t>데세노산10:1(g)</t>
  </si>
  <si>
    <t>라우르산12:0(g)</t>
  </si>
  <si>
    <t>미리스트산14:0(g)</t>
  </si>
  <si>
    <t>미리스톨레산14:1(g)</t>
  </si>
  <si>
    <t>팔미트산16:0(g)</t>
  </si>
  <si>
    <t>팔리톨레산16:1(g)</t>
  </si>
  <si>
    <t>스테아르산18:0(g)</t>
  </si>
  <si>
    <t>올레산18:1(g)</t>
  </si>
  <si>
    <t>리놀레산18:2(n-6)(g)</t>
  </si>
  <si>
    <t>리놀렌산18:3(n-3)(g)</t>
  </si>
  <si>
    <t>감마리놀렌산(g)</t>
  </si>
  <si>
    <t>스테아리돈산18:4(n-3)(g)</t>
  </si>
  <si>
    <t>아라키드산20:0(g)</t>
  </si>
  <si>
    <t>에이코세노산20:1(g)</t>
  </si>
  <si>
    <t>에이코사디에노산20:2(n-6)(g)</t>
  </si>
  <si>
    <t>에이코사트리엔산20:3(n-3)(g)</t>
  </si>
  <si>
    <t>에이코사트리에노산20:3(n-6)(g)</t>
  </si>
  <si>
    <t>에이코사테르라에노산20:4(n-3)(g)</t>
  </si>
  <si>
    <t>아라키돈산20:4(n-6)(g)</t>
  </si>
  <si>
    <t>에이코펜타에노산20:5(n-3)(g)</t>
  </si>
  <si>
    <t>베헨산22:0(g)</t>
  </si>
  <si>
    <t>도코세노산22:1(g)</t>
  </si>
  <si>
    <t>도코사디엔산(g)</t>
  </si>
  <si>
    <t>도코사펜타에노산22:5(n-3)(g)</t>
  </si>
  <si>
    <t>도코사펜타에노산22:5(n-6)(g)</t>
  </si>
  <si>
    <t>도코사헥사에노산22:6(n-3)(g)</t>
  </si>
  <si>
    <t>리그노세르산24:0(g)</t>
  </si>
  <si>
    <t>테트라코세노산24:1(g)</t>
  </si>
  <si>
    <t>기타지방산(g)</t>
  </si>
  <si>
    <t>이소루신(mg)</t>
  </si>
  <si>
    <t>루신(mg)</t>
  </si>
  <si>
    <t>라이신(mg)</t>
  </si>
  <si>
    <t>메티오닌(mg)</t>
  </si>
  <si>
    <t>시스테인(mg)</t>
  </si>
  <si>
    <t>함황 아미노산(mg)</t>
  </si>
  <si>
    <t>페닐알라닌(mg)</t>
  </si>
  <si>
    <t>티로신(mg)</t>
  </si>
  <si>
    <t>방향족 아미노산(mg)</t>
  </si>
  <si>
    <t>트레오닌(mg)</t>
  </si>
  <si>
    <t>트립토판(mg)</t>
  </si>
  <si>
    <t>발린(mg)</t>
  </si>
  <si>
    <t>히스티딘(mg)</t>
  </si>
  <si>
    <t>아르기닌(mg)</t>
  </si>
  <si>
    <t>알라닌(mg)</t>
  </si>
  <si>
    <t>아스파르트산(mg)</t>
  </si>
  <si>
    <t>글루탐산(mg)</t>
  </si>
  <si>
    <t>글리신(mg)</t>
  </si>
  <si>
    <t>프롤린(mg)</t>
  </si>
  <si>
    <t>세린(mg)</t>
  </si>
  <si>
    <t>타우린(mg)</t>
  </si>
  <si>
    <t>전체 지방산 비율</t>
    <phoneticPr fontId="1" type="noConversion"/>
  </si>
  <si>
    <t>바람직한 지방산 섭취 비는 포화지방산 : 단일불포화지방산 : 다불포화지방산 = 1 : 1 : 1 입니다.</t>
    <phoneticPr fontId="1" type="noConversion"/>
  </si>
  <si>
    <t>% 섭취하고 있습니다.</t>
  </si>
  <si>
    <t>% 섭취하고 있습니다.</t>
    <phoneticPr fontId="1" type="noConversion"/>
  </si>
  <si>
    <t>비타민 A</t>
    <phoneticPr fontId="1" type="noConversion"/>
  </si>
  <si>
    <t>비타민 C</t>
    <phoneticPr fontId="1" type="noConversion"/>
  </si>
  <si>
    <t>귀하의 지방산 비율은</t>
    <phoneticPr fontId="1" type="noConversion"/>
  </si>
  <si>
    <t>귀하께서는 권장량대비</t>
    <phoneticPr fontId="1" type="noConversion"/>
  </si>
  <si>
    <t>비타민 E</t>
    <phoneticPr fontId="1" type="noConversion"/>
  </si>
  <si>
    <t>체내 단백질 대사과정에 필수적인 비타민으로 결핍 시 두통, 빈형, 메스꺼움 등의 증세가 나타납니다.
동물성 단백질이 다량 들어있는 식품과 컬리 플라워, 브로콜리에 풍부하게 함유되어 있습니다.</t>
    <phoneticPr fontId="1" type="noConversion"/>
  </si>
  <si>
    <t>충분한 비타민C의 섭취는 암과 심장병 등의 만성질환의 위험을 감소시킬 수 있습니다.
비타민 C는 채소와 과일류에 풍부하므로 다양하게 섭취하십시오.</t>
    <phoneticPr fontId="1" type="noConversion"/>
  </si>
  <si>
    <t>한국인 영양섭취기준 충분섭취량은 12mg/일 입니다.</t>
    <phoneticPr fontId="1" type="noConversion"/>
  </si>
  <si>
    <t>한국인 영양섭취기준 충분섭취량은 1500mg/일 입니다.</t>
    <phoneticPr fontId="1" type="noConversion"/>
  </si>
  <si>
    <t>칼슘</t>
    <phoneticPr fontId="1" type="noConversion"/>
  </si>
  <si>
    <t>나트륨</t>
    <phoneticPr fontId="1" type="noConversion"/>
  </si>
  <si>
    <t>철분</t>
    <phoneticPr fontId="1" type="noConversion"/>
  </si>
  <si>
    <t>시력에 관여하며 부족 시 야맹증과 안구건조증 등이 나타납니다. 그러나 과잉 섭취 시에는 태아 기형, 간이나 뼈 손상을 일으킬 수 있으므로 적당량 섭취하는 것이 건강에 좋습니다.
비타민 A는 단호박, 당근, 시금치 등의 녹황색 채소류에 많이 함유되어 있습니다.</t>
    <phoneticPr fontId="1" type="noConversion"/>
  </si>
  <si>
    <t>다중불포화지방산은 식물성 기름에 많이 함유된 n-6 계 지방산과 등 푸른 생선(고등어, 꽁치, 삼치) 등에 많이 함유된 n-3 계 지방산으로 나눠집니다.  n-6:n-3의 비는 4~10:1가 적당합니다.</t>
    <phoneticPr fontId="1" type="noConversion"/>
  </si>
  <si>
    <t>당질은 신체 내 에너지를 공급하는 중요한 역할을 하지만 과다한 당질의 섭취는 고지혈증과 당뇨병 등을 유발할 수 있으므로 단순 당질보다는 복합당질로 섭취하며, 식이 섬유소의 섭취를 늘리고 흰쌀밥보다 잡곡밥, 현미밥 등으로 드시는 것이 도움이 됩니다.</t>
    <phoneticPr fontId="1" type="noConversion"/>
  </si>
  <si>
    <t>단백질은 우리 몸의 뼈와 근육을 구성하며 호르몬을 조절하고 질병으로부터 우리 몸을 보호해주는 역할을 합니다. 매끼 한 가지씩 적당량의 단백질 식품으로 된 반찬을 드시는 것이 건강에 좋습니다.</t>
    <phoneticPr fontId="1" type="noConversion"/>
  </si>
  <si>
    <t>지질은 영양소 중에서 질환과 가장 밀접한 관계가 있는 영양소로 지질의 과량 섭취는 고지혈증, 동맥경화증, 심장병 등 심혈관계 질환과 암을 유발하게 됩니다. 그렇다고 과도하게 제한을 하는 것은 우리 몸에 중요한 역할을 하는 필수지방산의 부족 증세를 나타내게 되므로 지질의 종류에 따라서 균형되게 섭취하는 것이 건강에 좋습니다.</t>
    <phoneticPr fontId="1" type="noConversion"/>
  </si>
  <si>
    <t>체내 칼슘의 대부분은 골격을 구성하며, 그 밖에도 혈액응고, 근육의 수축과 이완, 신경자극 등 세포 대사에 중요한 역할을 합니다. 칼슘 부족 시 골다공증 및 골격 손실의 위험도가 증가하게 됩니다.
칼슘은 우유 및 유제품, 뼈째 먹는 생선, 칼슘 강화식품에 다량 함유되어 있습니다.</t>
    <phoneticPr fontId="1" type="noConversion"/>
  </si>
  <si>
    <t>철분은 혈액을 구성하고 체내 면역기능을 조절하는 역할을 하며 체내 결핍 시에는 철분결핍성 빈혈, 식욕부진, 어린이 성장장애 등이 나타납니다. 철분은 쇠간, 어패류, 가금류 등의 동물성 식품뿐만 아니라 곡류, 콩류 및 녹색 채소 같은 식물성 식품에도 풍부히 들어있습니다. 동물성 식품의 철분 체내 흡수율은 식물성 식품보다 높습니다.</t>
    <phoneticPr fontId="1" type="noConversion"/>
  </si>
  <si>
    <t>나트륨은 우리 몸의 수분량을 조절하는 중요한 영양소로서 일상생활을 하는 건강한 성인은 나트륨이 부족할 염려가 없습니다. 그러나 많이 먹게 되면 혈압이 오르는 등 몸에 좋지 않을 수 있기 때문에 과잉 섭취하지 않도록 주의해야 합니다. 세계보건기구(WHO) 권장량은 하루 2,000mg(소금 5g) 미만이나, 한국인의 하루 평균 섭취량은 약 4,900mg(소금 12.5g)으로 2배 이상이나 됩니다.
나트륨은 소금 중량의 약 40%로 우리가 즐겨 먹는 간장, 고추장, 조미료 등에도 많이 들어 있습니다.</t>
    <phoneticPr fontId="1" type="noConversion"/>
  </si>
  <si>
    <t xml:space="preserve">귀하의 하루 필요 열량 권장량은 </t>
    <phoneticPr fontId="1" type="noConversion"/>
  </si>
  <si>
    <t>kcal 입니다.</t>
    <phoneticPr fontId="1" type="noConversion"/>
  </si>
  <si>
    <t>권장량에 따른 적절한 식품섭취방법은 아래의 표를 참고하시기 바랍니다.</t>
    <phoneticPr fontId="1" type="noConversion"/>
  </si>
  <si>
    <t>지방산의 섭취수준</t>
    <phoneticPr fontId="1" type="noConversion"/>
  </si>
  <si>
    <t>지용성 비타민의 섭취수준</t>
    <phoneticPr fontId="1" type="noConversion"/>
  </si>
  <si>
    <t>수용성 비타민의 섭취수준</t>
    <phoneticPr fontId="1" type="noConversion"/>
  </si>
  <si>
    <t>무기질의 섭취수준</t>
    <phoneticPr fontId="1" type="noConversion"/>
  </si>
  <si>
    <t>식사처방</t>
    <phoneticPr fontId="1" type="noConversion"/>
  </si>
  <si>
    <r>
      <t>영양평가</t>
    </r>
    <r>
      <rPr>
        <b/>
        <sz val="17"/>
        <color rgb="FF16A8DC"/>
        <rFont val="맑은 고딕"/>
        <family val="3"/>
        <charset val="129"/>
        <scheme val="minor"/>
      </rPr>
      <t>[식품섭취빈도조사]</t>
    </r>
    <r>
      <rPr>
        <b/>
        <sz val="30"/>
        <color rgb="FF16A8DC"/>
        <rFont val="맑은 고딕"/>
        <family val="3"/>
        <charset val="129"/>
        <scheme val="minor"/>
      </rPr>
      <t>결과지</t>
    </r>
    <phoneticPr fontId="1" type="noConversion"/>
  </si>
  <si>
    <t>다량영양소</t>
  </si>
  <si>
    <t>열량영양소</t>
  </si>
  <si>
    <t>불포화지방산</t>
  </si>
  <si>
    <t>단백질</t>
  </si>
  <si>
    <t>식이섬유</t>
  </si>
  <si>
    <t>필요추정량</t>
  </si>
  <si>
    <t>섭취량</t>
  </si>
  <si>
    <t>탄수화물</t>
  </si>
  <si>
    <t>지방</t>
  </si>
  <si>
    <t>n-3불포화</t>
  </si>
  <si>
    <t>n-6불포화</t>
  </si>
  <si>
    <t>평균필요량</t>
  </si>
  <si>
    <t>권장섭취량</t>
  </si>
  <si>
    <t>충분섭취량</t>
  </si>
  <si>
    <t>상한섭취량</t>
  </si>
  <si>
    <t>적정비율(최소)</t>
  </si>
  <si>
    <t>단백질(g/일)</t>
  </si>
  <si>
    <t>식이섬유(g/일)</t>
  </si>
  <si>
    <t>적정비율(최대)</t>
  </si>
  <si>
    <t>섭취비율</t>
  </si>
  <si>
    <t>지용성 비타민</t>
  </si>
  <si>
    <t>비타민A</t>
  </si>
  <si>
    <t>비타민E</t>
  </si>
  <si>
    <t>비타민D</t>
  </si>
  <si>
    <t>비타민K</t>
  </si>
  <si>
    <t>비타민A(μg RAE/일)</t>
  </si>
  <si>
    <t>수용성 비타민</t>
  </si>
  <si>
    <t>비타민C</t>
  </si>
  <si>
    <t>티아민</t>
  </si>
  <si>
    <t>리보플라빈</t>
  </si>
  <si>
    <t>니아신</t>
  </si>
  <si>
    <t>비타민B6</t>
  </si>
  <si>
    <t>엽산</t>
  </si>
  <si>
    <t>비타민B12</t>
  </si>
  <si>
    <t>판토텐산</t>
  </si>
  <si>
    <t>비오틴</t>
  </si>
  <si>
    <t>엽산(μg DFE/일)</t>
  </si>
  <si>
    <t>다량 무기질</t>
  </si>
  <si>
    <t>칼슘</t>
  </si>
  <si>
    <t>인</t>
  </si>
  <si>
    <t>나트륨</t>
  </si>
  <si>
    <t>칼륨</t>
  </si>
  <si>
    <t>염소</t>
  </si>
  <si>
    <t>마그네슘</t>
  </si>
  <si>
    <t>미량 무기질</t>
  </si>
  <si>
    <t>철</t>
  </si>
  <si>
    <t>아연</t>
  </si>
  <si>
    <t>구리</t>
  </si>
  <si>
    <t>불소</t>
  </si>
  <si>
    <t>망간</t>
  </si>
  <si>
    <t>요오드</t>
  </si>
  <si>
    <t>셀레늄</t>
  </si>
  <si>
    <t>몰리브덴</t>
  </si>
  <si>
    <t>크롬</t>
  </si>
  <si>
    <t>구리(ug/일)</t>
  </si>
  <si>
    <t>몰리브덴(ug/일)</t>
  </si>
  <si>
    <t>크롬(ug/일)</t>
  </si>
  <si>
    <t>나이</t>
    <phoneticPr fontId="1" type="noConversion"/>
  </si>
  <si>
    <t>만</t>
    <phoneticPr fontId="1" type="noConversion"/>
  </si>
  <si>
    <t>생년월일</t>
    <phoneticPr fontId="1" type="noConversion"/>
  </si>
  <si>
    <t>ID</t>
  </si>
  <si>
    <t>성별</t>
  </si>
  <si>
    <t>연령</t>
  </si>
  <si>
    <t xml:space="preserve"> </t>
    <phoneticPr fontId="1" type="noConversion"/>
  </si>
  <si>
    <t xml:space="preserve"> </t>
    <phoneticPr fontId="1" type="noConversion"/>
  </si>
  <si>
    <t>한국인 식생활지침</t>
    <phoneticPr fontId="1" type="noConversion"/>
  </si>
  <si>
    <t>각 영양소 급원식품</t>
    <phoneticPr fontId="1" type="noConversion"/>
  </si>
  <si>
    <t>한국인 영양섭취기준 권장섭취량은 100mg/일 입니다.</t>
    <phoneticPr fontId="1" type="noConversion"/>
  </si>
  <si>
    <t>한국인 영양섭취기준 권장섭취량은 1.5mg/일 입니다.</t>
    <phoneticPr fontId="1" type="noConversion"/>
  </si>
  <si>
    <t>한국인 영양섭취기준 권장섭취량은 800mg/일 입니다.</t>
    <phoneticPr fontId="1" type="noConversion"/>
  </si>
  <si>
    <t>한국인 영양섭취기준 권장섭취량은 10mg/일 입니다.</t>
    <phoneticPr fontId="1" type="noConversion"/>
  </si>
  <si>
    <t>한국인 영양섭취기준 권장섭취량은 750μg RAE/일 입니다.</t>
    <phoneticPr fontId="1" type="noConversion"/>
  </si>
  <si>
    <t>부족 시 면역기능이 약화되어 감염에 취약해지며, 염증을 유발할 수 있습니다. 설염, 피부발진 등을 나타낼 수 있으며, 뇌 속 신경전달 물질 생성에 도움을 주는 비타민으로 심적으로도 영향 주어 우울증, 부안, 과민반응을 보일 수 있습니다.
비타민B6는 동물의 근육조직에 저장되어 있으므로 동물성 식품을 섭취하십시오.</t>
    <phoneticPr fontId="1" type="noConversion"/>
  </si>
  <si>
    <r>
      <t>비타민 B</t>
    </r>
    <r>
      <rPr>
        <b/>
        <sz val="8"/>
        <color theme="1"/>
        <rFont val="맑은 고딕"/>
        <family val="3"/>
        <charset val="129"/>
        <scheme val="minor"/>
      </rPr>
      <t>6</t>
    </r>
    <phoneticPr fontId="1" type="noConversion"/>
  </si>
  <si>
    <t>BMI</t>
  </si>
  <si>
    <t>권장비율</t>
    <phoneticPr fontId="1" type="noConversion"/>
  </si>
  <si>
    <t>조사일자</t>
    <phoneticPr fontId="1" type="noConversion"/>
  </si>
  <si>
    <t>1일 교환단위수</t>
    <phoneticPr fontId="1" type="noConversion"/>
  </si>
  <si>
    <r>
      <t xml:space="preserve">건강한 식생활은 여러 가지 만성질환을 예방하는데 아주 중요한 역할을 합니다.
귀하의 현재 영양섭취 상태를 알려드리고, 더불어 올바른 식생활에 대한 유용한 정보를 제공해 드리고자 합니다.         본 영양평가 결과지는 식품섭취빈도조사로 추정/계산된 영양상태 평가 결과지로 귀하의 식습관 평가에 활용될 수 있습니다. 하지만 이는 어디까지나 추정 결과이므로 참고자료로 이용하시기 바랍니다. 감사합니다. </t>
    </r>
    <r>
      <rPr>
        <b/>
        <sz val="11"/>
        <color theme="1"/>
        <rFont val="맑은 고딕"/>
        <family val="3"/>
        <charset val="129"/>
        <scheme val="minor"/>
      </rPr>
      <t>(문의 031-920-2211)</t>
    </r>
    <phoneticPr fontId="1" type="noConversion"/>
  </si>
  <si>
    <t>cm</t>
  </si>
  <si>
    <t>정보</t>
    <phoneticPr fontId="1" type="noConversion"/>
  </si>
  <si>
    <t>다량영양소</t>
    <phoneticPr fontId="1" type="noConversion"/>
  </si>
  <si>
    <t>에너지(kcal)</t>
    <phoneticPr fontId="1" type="noConversion"/>
  </si>
  <si>
    <t>열량영양소</t>
    <phoneticPr fontId="1" type="noConversion"/>
  </si>
  <si>
    <t>식이섬유</t>
    <phoneticPr fontId="1" type="noConversion"/>
  </si>
  <si>
    <t>필요추정량</t>
    <phoneticPr fontId="1" type="noConversion"/>
  </si>
  <si>
    <t>섭취량</t>
    <phoneticPr fontId="1" type="noConversion"/>
  </si>
  <si>
    <t>지방</t>
    <phoneticPr fontId="1" type="noConversion"/>
  </si>
  <si>
    <t>n-3불포화</t>
    <phoneticPr fontId="1" type="noConversion"/>
  </si>
  <si>
    <t>n-6불포화</t>
    <phoneticPr fontId="1" type="noConversion"/>
  </si>
  <si>
    <t>평균필요량</t>
    <phoneticPr fontId="1" type="noConversion"/>
  </si>
  <si>
    <t>권장섭취량</t>
    <phoneticPr fontId="1" type="noConversion"/>
  </si>
  <si>
    <t>충분섭취량</t>
    <phoneticPr fontId="1" type="noConversion"/>
  </si>
  <si>
    <t>상한섭취량</t>
    <phoneticPr fontId="1" type="noConversion"/>
  </si>
  <si>
    <t>적정비율(최소)</t>
    <phoneticPr fontId="1" type="noConversion"/>
  </si>
  <si>
    <t>식이섬유(g/일)</t>
    <phoneticPr fontId="1" type="noConversion"/>
  </si>
  <si>
    <t>섭취비율</t>
    <phoneticPr fontId="1" type="noConversion"/>
  </si>
  <si>
    <t>지용성 비타민</t>
    <phoneticPr fontId="1" type="noConversion"/>
  </si>
  <si>
    <t>비타민A</t>
    <phoneticPr fontId="1" type="noConversion"/>
  </si>
  <si>
    <t>비타민E</t>
    <phoneticPr fontId="1" type="noConversion"/>
  </si>
  <si>
    <t>비타민K</t>
    <phoneticPr fontId="1" type="noConversion"/>
  </si>
  <si>
    <t>비타민A(μg RAE/일)</t>
    <phoneticPr fontId="1" type="noConversion"/>
  </si>
  <si>
    <t>수용성 비타민</t>
    <phoneticPr fontId="1" type="noConversion"/>
  </si>
  <si>
    <t>비타민C</t>
    <phoneticPr fontId="1" type="noConversion"/>
  </si>
  <si>
    <t>리보플라빈</t>
    <phoneticPr fontId="1" type="noConversion"/>
  </si>
  <si>
    <t>비타민B6</t>
    <phoneticPr fontId="1" type="noConversion"/>
  </si>
  <si>
    <t>엽산</t>
    <phoneticPr fontId="1" type="noConversion"/>
  </si>
  <si>
    <t>비타민B12</t>
    <phoneticPr fontId="1" type="noConversion"/>
  </si>
  <si>
    <t>판토텐산</t>
    <phoneticPr fontId="1" type="noConversion"/>
  </si>
  <si>
    <t>비오틴</t>
    <phoneticPr fontId="1" type="noConversion"/>
  </si>
  <si>
    <t>칼륨</t>
    <phoneticPr fontId="1" type="noConversion"/>
  </si>
  <si>
    <t>염소</t>
    <phoneticPr fontId="1" type="noConversion"/>
  </si>
  <si>
    <t>구리</t>
    <phoneticPr fontId="1" type="noConversion"/>
  </si>
  <si>
    <t>불소</t>
    <phoneticPr fontId="1" type="noConversion"/>
  </si>
  <si>
    <t>망간</t>
    <phoneticPr fontId="1" type="noConversion"/>
  </si>
  <si>
    <t>요오드</t>
    <phoneticPr fontId="1" type="noConversion"/>
  </si>
  <si>
    <t>셀레늄</t>
    <phoneticPr fontId="1" type="noConversion"/>
  </si>
  <si>
    <t>크롬(ug/일)</t>
    <phoneticPr fontId="1" type="noConversion"/>
  </si>
  <si>
    <t>불포화지방산</t>
    <phoneticPr fontId="1" type="noConversion"/>
  </si>
  <si>
    <t>단백질(g/일)</t>
    <phoneticPr fontId="1" type="noConversion"/>
  </si>
  <si>
    <t>적정비율(최대)</t>
    <phoneticPr fontId="1" type="noConversion"/>
  </si>
  <si>
    <t>비타민D</t>
    <phoneticPr fontId="1" type="noConversion"/>
  </si>
  <si>
    <t>니아신</t>
    <phoneticPr fontId="1" type="noConversion"/>
  </si>
  <si>
    <t>다량 무기질</t>
    <phoneticPr fontId="1" type="noConversion"/>
  </si>
  <si>
    <t>아연</t>
    <phoneticPr fontId="1" type="noConversion"/>
  </si>
  <si>
    <t>몰리브덴</t>
    <phoneticPr fontId="1" type="noConversion"/>
  </si>
  <si>
    <t>구리(ug/일)</t>
    <phoneticPr fontId="1" type="noConversion"/>
  </si>
  <si>
    <t>M</t>
  </si>
  <si>
    <t>(설문지 : FFQ 95문항 설문지, 사용자 : 이중광, ID : H1900748)</t>
  </si>
  <si>
    <t>출력시각</t>
    <phoneticPr fontId="1" type="noConversion"/>
  </si>
  <si>
    <t>2021년 08월 20일 14:09:03</t>
  </si>
  <si>
    <t>단백질</t>
    <phoneticPr fontId="1" type="noConversion"/>
  </si>
  <si>
    <t>평균필요량</t>
    <phoneticPr fontId="1" type="noConversion"/>
  </si>
  <si>
    <t>적정비율(최소)</t>
    <phoneticPr fontId="1" type="noConversion"/>
  </si>
  <si>
    <t>섭취비율</t>
    <phoneticPr fontId="1" type="noConversion"/>
  </si>
  <si>
    <t>상한섭취량</t>
    <phoneticPr fontId="1" type="noConversion"/>
  </si>
  <si>
    <t>충분섭취량</t>
    <phoneticPr fontId="1" type="noConversion"/>
  </si>
  <si>
    <t>섭취량</t>
    <phoneticPr fontId="1" type="noConversion"/>
  </si>
  <si>
    <t>티아민</t>
    <phoneticPr fontId="1" type="noConversion"/>
  </si>
  <si>
    <t>권장섭취량</t>
    <phoneticPr fontId="1" type="noConversion"/>
  </si>
  <si>
    <t>엽산(μg DFE/일)</t>
    <phoneticPr fontId="1" type="noConversion"/>
  </si>
  <si>
    <t>인</t>
    <phoneticPr fontId="1" type="noConversion"/>
  </si>
  <si>
    <t>마그네슘</t>
    <phoneticPr fontId="1" type="noConversion"/>
  </si>
  <si>
    <t>미량 무기질</t>
    <phoneticPr fontId="1" type="noConversion"/>
  </si>
  <si>
    <t>철</t>
    <phoneticPr fontId="1" type="noConversion"/>
  </si>
  <si>
    <t>크롬</t>
    <phoneticPr fontId="1" type="noConversion"/>
  </si>
  <si>
    <t>몰리브덴(ug/일)</t>
    <phoneticPr fontId="1" type="noConversion"/>
  </si>
  <si>
    <t>H1900748</t>
  </si>
  <si>
    <t>이중광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</si>
</sst>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6" formatCode="0.0_);[Red]\(0.0\)"/>
    <numFmt numFmtId="177" formatCode="General&quot;cm&quot;"/>
    <numFmt numFmtId="178" formatCode="General&quot;kg&quot;"/>
    <numFmt numFmtId="179" formatCode="&quot;만 &quot;General&quot;세&quot;"/>
  </numFmts>
  <fonts count="24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12"/>
      <color theme="1"/>
      <name val="맑은 고딕"/>
      <family val="3"/>
      <charset val="129"/>
      <scheme val="minor"/>
    </font>
    <font>
      <b/>
      <sz val="16"/>
      <color theme="1"/>
      <name val="맑은 고딕"/>
      <family val="3"/>
      <charset val="129"/>
      <scheme val="minor"/>
    </font>
    <font>
      <b/>
      <sz val="22"/>
      <color theme="1"/>
      <name val="맑은 고딕"/>
      <family val="3"/>
      <charset val="129"/>
      <scheme val="minor"/>
    </font>
    <font>
      <sz val="11"/>
      <color rgb="FF000000"/>
      <name val="맑은 고딕"/>
      <family val="3"/>
      <charset val="129"/>
      <scheme val="major"/>
    </font>
    <font>
      <sz val="13"/>
      <color theme="1"/>
      <name val="맑은 고딕"/>
      <family val="2"/>
      <charset val="129"/>
      <scheme val="minor"/>
    </font>
    <font>
      <sz val="13"/>
      <color theme="1"/>
      <name val="맑은 고딕"/>
      <family val="3"/>
      <charset val="129"/>
      <scheme val="minor"/>
    </font>
    <font>
      <sz val="12"/>
      <color theme="1"/>
      <name val="맑은 고딕"/>
      <family val="2"/>
      <charset val="129"/>
      <scheme val="minor"/>
    </font>
    <font>
      <sz val="12"/>
      <color rgb="FF0066FF"/>
      <name val="맑은 고딕"/>
      <family val="3"/>
      <charset val="129"/>
      <scheme val="minor"/>
    </font>
    <font>
      <sz val="11"/>
      <color rgb="FF0066FF"/>
      <name val="맑은 고딕"/>
      <family val="3"/>
      <charset val="129"/>
      <scheme val="minor"/>
    </font>
    <font>
      <sz val="11"/>
      <color theme="1"/>
      <name val="맑은 고딕"/>
      <family val="3"/>
      <charset val="129"/>
      <scheme val="minor"/>
    </font>
    <font>
      <b/>
      <sz val="12"/>
      <color theme="1"/>
      <name val="맑은 고딕"/>
      <family val="3"/>
      <charset val="129"/>
      <scheme val="minor"/>
    </font>
    <font>
      <sz val="12"/>
      <color rgb="FF0066FF"/>
      <name val="맑은 고딕"/>
      <family val="2"/>
      <charset val="129"/>
      <scheme val="minor"/>
    </font>
    <font>
      <sz val="16"/>
      <color theme="1"/>
      <name val="맑은 고딕"/>
      <family val="2"/>
      <charset val="129"/>
      <scheme val="minor"/>
    </font>
    <font>
      <sz val="16"/>
      <color theme="1"/>
      <name val="맑은 고딕"/>
      <family val="3"/>
      <charset val="129"/>
      <scheme val="minor"/>
    </font>
    <font>
      <b/>
      <sz val="30"/>
      <color rgb="FF16A8DC"/>
      <name val="맑은 고딕"/>
      <family val="3"/>
      <charset val="129"/>
      <scheme val="minor"/>
    </font>
    <font>
      <b/>
      <sz val="17"/>
      <color rgb="FF16A8DC"/>
      <name val="맑은 고딕"/>
      <family val="3"/>
      <charset val="129"/>
      <scheme val="minor"/>
    </font>
    <font>
      <sz val="11"/>
      <color indexed="8"/>
      <name val="맑은 고딕"/>
      <family val="2"/>
      <scheme val="minor"/>
    </font>
    <font>
      <b/>
      <sz val="11"/>
      <name val="맑은 고딕"/>
      <family val="3"/>
      <charset val="129"/>
    </font>
    <font>
      <sz val="13"/>
      <color rgb="FF0066FF"/>
      <name val="맑은 고딕"/>
      <family val="3"/>
      <charset val="129"/>
      <scheme val="minor"/>
    </font>
    <font>
      <sz val="11"/>
      <color rgb="FF0066FF"/>
      <name val="맑은 고딕"/>
      <family val="2"/>
      <charset val="129"/>
      <scheme val="minor"/>
    </font>
    <font>
      <b/>
      <sz val="8"/>
      <color theme="1"/>
      <name val="맑은 고딕"/>
      <family val="3"/>
      <charset val="129"/>
      <scheme val="minor"/>
    </font>
    <font>
      <b/>
      <sz val="11"/>
      <color theme="1"/>
      <name val="맑은 고딕"/>
      <family val="3"/>
      <charset val="129"/>
      <scheme val="minor"/>
    </font>
  </fonts>
  <fills count="6">
    <fill>
      <patternFill patternType="none"/>
    </fill>
    <fill>
      <patternFill patternType="gray125"/>
    </fill>
    <fill>
      <patternFill patternType="solid">
        <fgColor theme="8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indexed="22"/>
      </patternFill>
    </fill>
  </fills>
  <borders count="19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medium">
        <color rgb="FF16A8DC"/>
      </bottom>
      <diagonal/>
    </border>
    <border>
      <left/>
      <right/>
      <top style="medium">
        <color rgb="FF16A8DC"/>
      </top>
      <bottom/>
      <diagonal/>
    </border>
    <border>
      <left style="medium">
        <color rgb="FF16A8DC"/>
      </left>
      <right/>
      <top style="medium">
        <color rgb="FF16A8DC"/>
      </top>
      <bottom/>
      <diagonal/>
    </border>
    <border>
      <left/>
      <right style="medium">
        <color rgb="FF16A8DC"/>
      </right>
      <top style="medium">
        <color rgb="FF16A8DC"/>
      </top>
      <bottom/>
      <diagonal/>
    </border>
    <border>
      <left style="medium">
        <color rgb="FF16A8DC"/>
      </left>
      <right/>
      <top/>
      <bottom style="medium">
        <color rgb="FF16A8DC"/>
      </bottom>
      <diagonal/>
    </border>
    <border>
      <left/>
      <right style="medium">
        <color rgb="FF16A8DC"/>
      </right>
      <top/>
      <bottom style="medium">
        <color rgb="FF16A8DC"/>
      </bottom>
      <diagonal/>
    </border>
    <border>
      <left/>
      <right/>
      <top/>
      <bottom style="medium">
        <color theme="0" tint="-0.14999847407452621"/>
      </bottom>
      <diagonal/>
    </border>
    <border>
      <left/>
      <right/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 style="medium">
        <color theme="0" tint="-0.14999847407452621"/>
      </top>
      <bottom/>
      <diagonal/>
    </border>
    <border>
      <left/>
      <right style="medium">
        <color theme="0" tint="-0.14999847407452621"/>
      </right>
      <top/>
      <bottom/>
      <diagonal/>
    </border>
    <border>
      <left/>
      <right style="medium">
        <color theme="0" tint="-0.14999847407452621"/>
      </right>
      <top/>
      <bottom style="medium">
        <color theme="0" tint="-0.14999847407452621"/>
      </bottom>
      <diagonal/>
    </border>
    <border>
      <left style="medium">
        <color theme="0" tint="-0.14999847407452621"/>
      </left>
      <right/>
      <top style="medium">
        <color theme="0" tint="-0.14999847407452621"/>
      </top>
      <bottom/>
      <diagonal/>
    </border>
    <border>
      <left style="medium">
        <color theme="0" tint="-0.14999847407452621"/>
      </left>
      <right/>
      <top/>
      <bottom/>
      <diagonal/>
    </border>
    <border>
      <left style="medium">
        <color theme="0" tint="-0.14999847407452621"/>
      </left>
      <right/>
      <top/>
      <bottom style="medium">
        <color theme="0" tint="-0.14999847407452621"/>
      </bottom>
      <diagonal/>
    </border>
  </borders>
  <cellStyleXfs count="3">
    <xf numFmtId="0" fontId="0" fillId="0" borderId="0">
      <alignment vertical="center"/>
    </xf>
    <xf numFmtId="0" fontId="18" fillId="0" borderId="0">
      <alignment vertical="center"/>
    </xf>
    <xf numFmtId="0" fontId="18" fillId="0" borderId="0"/>
  </cellStyleXfs>
  <cellXfs count="154">
    <xf numFmtId="0" fontId="0" fillId="0" borderId="0" xfId="0">
      <alignment vertical="center"/>
    </xf>
    <xf numFmtId="0" fontId="2" fillId="0" borderId="0" xfId="0" applyFont="1" applyFill="1" applyAlignment="1">
      <alignment vertical="center"/>
    </xf>
    <xf numFmtId="0" fontId="3" fillId="0" borderId="0" xfId="0" applyFont="1" applyFill="1" applyAlignment="1">
      <alignment vertical="center"/>
    </xf>
    <xf numFmtId="0" fontId="0" fillId="2" borderId="0" xfId="0" applyFill="1">
      <alignment vertical="center"/>
    </xf>
    <xf numFmtId="0" fontId="0" fillId="0" borderId="0" xfId="0" applyBorder="1">
      <alignment vertical="center"/>
    </xf>
    <xf numFmtId="0" fontId="5" fillId="0" borderId="0" xfId="0" applyFont="1" applyAlignment="1">
      <alignment horizontal="left" vertical="center"/>
    </xf>
    <xf numFmtId="0" fontId="0" fillId="0" borderId="0" xfId="0" applyAlignment="1">
      <alignment horizontal="right" vertical="center"/>
    </xf>
    <xf numFmtId="0" fontId="7" fillId="0" borderId="0" xfId="0" applyFont="1" applyBorder="1" applyAlignment="1">
      <alignment vertical="center"/>
    </xf>
    <xf numFmtId="0" fontId="0" fillId="0" borderId="0" xfId="0" applyAlignment="1">
      <alignment vertical="center"/>
    </xf>
    <xf numFmtId="0" fontId="8" fillId="0" borderId="0" xfId="0" applyFont="1">
      <alignment vertical="center"/>
    </xf>
    <xf numFmtId="0" fontId="8" fillId="0" borderId="0" xfId="0" applyFont="1" applyBorder="1">
      <alignment vertical="center"/>
    </xf>
    <xf numFmtId="0" fontId="0" fillId="0" borderId="0" xfId="0" applyBorder="1" applyAlignment="1">
      <alignment vertical="center" wrapText="1"/>
    </xf>
    <xf numFmtId="0" fontId="0" fillId="0" borderId="0" xfId="0" applyAlignment="1">
      <alignment horizontal="center" vertical="center"/>
    </xf>
    <xf numFmtId="0" fontId="0" fillId="0" borderId="0" xfId="0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8" fillId="0" borderId="0" xfId="0" applyFont="1" applyBorder="1" applyAlignment="1">
      <alignment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0" xfId="0" applyFont="1" applyBorder="1" applyAlignment="1">
      <alignment vertical="center" wrapText="1"/>
    </xf>
    <xf numFmtId="0" fontId="11" fillId="0" borderId="0" xfId="0" applyFont="1" applyBorder="1" applyAlignment="1">
      <alignment vertical="center"/>
    </xf>
    <xf numFmtId="0" fontId="12" fillId="0" borderId="0" xfId="0" applyFont="1" applyFill="1" applyBorder="1" applyAlignment="1">
      <alignment vertical="center"/>
    </xf>
    <xf numFmtId="0" fontId="0" fillId="0" borderId="0" xfId="0" applyAlignment="1">
      <alignment horizontal="center" vertical="center"/>
    </xf>
    <xf numFmtId="0" fontId="10" fillId="0" borderId="0" xfId="0" applyFont="1" applyBorder="1" applyAlignment="1">
      <alignment vertical="center"/>
    </xf>
    <xf numFmtId="0" fontId="13" fillId="0" borderId="0" xfId="0" applyFont="1" applyBorder="1">
      <alignment vertical="center"/>
    </xf>
    <xf numFmtId="0" fontId="7" fillId="0" borderId="0" xfId="0" applyFont="1" applyBorder="1" applyAlignment="1">
      <alignment horizontal="center" vertical="center"/>
    </xf>
    <xf numFmtId="0" fontId="14" fillId="0" borderId="0" xfId="0" applyFont="1" applyAlignment="1">
      <alignment horizontal="center"/>
    </xf>
    <xf numFmtId="0" fontId="14" fillId="0" borderId="0" xfId="0" applyFont="1" applyAlignment="1">
      <alignment horizontal="left"/>
    </xf>
    <xf numFmtId="0" fontId="0" fillId="0" borderId="0" xfId="0" applyFill="1" applyBorder="1" applyAlignment="1">
      <alignment horizontal="center" vertical="top" wrapText="1"/>
    </xf>
    <xf numFmtId="0" fontId="0" fillId="0" borderId="0" xfId="0" applyFill="1" applyBorder="1" applyAlignment="1">
      <alignment horizontal="left" vertical="top" wrapText="1"/>
    </xf>
    <xf numFmtId="0" fontId="14" fillId="0" borderId="0" xfId="0" applyFont="1" applyBorder="1" applyAlignment="1">
      <alignment horizontal="center"/>
    </xf>
    <xf numFmtId="0" fontId="15" fillId="0" borderId="0" xfId="0" applyFont="1" applyAlignment="1">
      <alignment horizontal="left"/>
    </xf>
    <xf numFmtId="0" fontId="6" fillId="0" borderId="0" xfId="0" applyFont="1" applyBorder="1" applyAlignment="1">
      <alignment horizontal="center" vertical="center"/>
    </xf>
    <xf numFmtId="0" fontId="12" fillId="4" borderId="11" xfId="0" applyFont="1" applyFill="1" applyBorder="1" applyAlignment="1">
      <alignment horizontal="center" vertical="center"/>
    </xf>
    <xf numFmtId="0" fontId="9" fillId="0" borderId="11" xfId="0" applyFont="1" applyBorder="1">
      <alignment vertical="center"/>
    </xf>
    <xf numFmtId="0" fontId="0" fillId="0" borderId="11" xfId="0" applyBorder="1">
      <alignment vertical="center"/>
    </xf>
    <xf numFmtId="0" fontId="9" fillId="0" borderId="11" xfId="0" applyFont="1" applyBorder="1" applyAlignment="1">
      <alignment horizontal="center" vertical="center"/>
    </xf>
    <xf numFmtId="0" fontId="2" fillId="0" borderId="11" xfId="0" applyFont="1" applyBorder="1">
      <alignment vertical="center"/>
    </xf>
    <xf numFmtId="0" fontId="12" fillId="0" borderId="11" xfId="0" applyFont="1" applyFill="1" applyBorder="1" applyAlignment="1">
      <alignment vertical="center"/>
    </xf>
    <xf numFmtId="0" fontId="2" fillId="0" borderId="11" xfId="0" applyFont="1" applyBorder="1" applyAlignment="1">
      <alignment vertical="center"/>
    </xf>
    <xf numFmtId="0" fontId="0" fillId="0" borderId="17" xfId="0" applyBorder="1">
      <alignment vertical="center"/>
    </xf>
    <xf numFmtId="0" fontId="0" fillId="0" borderId="14" xfId="0" applyBorder="1">
      <alignment vertical="center"/>
    </xf>
    <xf numFmtId="0" fontId="11" fillId="0" borderId="17" xfId="0" applyFont="1" applyBorder="1" applyAlignment="1">
      <alignment vertical="center"/>
    </xf>
    <xf numFmtId="0" fontId="11" fillId="0" borderId="17" xfId="0" applyFont="1" applyBorder="1" applyAlignment="1">
      <alignment horizontal="left" vertical="center"/>
    </xf>
    <xf numFmtId="0" fontId="0" fillId="0" borderId="17" xfId="0" applyBorder="1" applyAlignment="1">
      <alignment horizontal="left" vertical="center"/>
    </xf>
    <xf numFmtId="0" fontId="0" fillId="0" borderId="14" xfId="0" applyBorder="1" applyAlignment="1">
      <alignment horizontal="left" vertical="center"/>
    </xf>
    <xf numFmtId="0" fontId="0" fillId="0" borderId="0" xfId="0">
      <alignment vertical="center"/>
    </xf>
    <xf numFmtId="0" fontId="19" fillId="5" borderId="0" xfId="1" applyFont="1" applyFill="1" applyAlignment="1">
      <alignment horizontal="center"/>
    </xf>
    <xf numFmtId="0" fontId="0" fillId="0" borderId="1" xfId="0" applyBorder="1" applyAlignment="1">
      <alignment horizontal="center" vertical="center"/>
    </xf>
    <xf numFmtId="0" fontId="21" fillId="0" borderId="1" xfId="0" applyFont="1" applyBorder="1" applyAlignment="1">
      <alignment horizontal="center" vertical="center"/>
    </xf>
    <xf numFmtId="0" fontId="0" fillId="0" borderId="1" xfId="0" quotePrefix="1" applyBorder="1" applyAlignment="1">
      <alignment horizontal="center" vertical="center" wrapText="1"/>
    </xf>
    <xf numFmtId="0" fontId="0" fillId="0" borderId="1" xfId="0" applyBorder="1">
      <alignment vertical="center"/>
    </xf>
    <xf numFmtId="14" fontId="21" fillId="0" borderId="1" xfId="0" applyNumberFormat="1" applyFont="1" applyBorder="1">
      <alignment vertical="center"/>
    </xf>
    <xf numFmtId="0" fontId="0" fillId="0" borderId="1" xfId="0" applyNumberFormat="1" applyBorder="1">
      <alignment vertical="center"/>
    </xf>
    <xf numFmtId="0" fontId="14" fillId="0" borderId="0" xfId="0" applyFont="1" applyBorder="1" applyAlignment="1">
      <alignment vertical="center"/>
    </xf>
    <xf numFmtId="0" fontId="21" fillId="0" borderId="0" xfId="0" applyFont="1" applyBorder="1">
      <alignment vertical="center"/>
    </xf>
    <xf numFmtId="14" fontId="21" fillId="0" borderId="0" xfId="0" applyNumberFormat="1" applyFont="1">
      <alignment vertical="center"/>
    </xf>
    <xf numFmtId="0" fontId="0" fillId="0" borderId="0" xfId="0">
      <alignment vertical="center"/>
    </xf>
    <xf numFmtId="176" fontId="0" fillId="0" borderId="0" xfId="0" applyNumberFormat="1" applyAlignment="1">
      <alignment horizontal="center" vertical="center"/>
    </xf>
    <xf numFmtId="176" fontId="0" fillId="0" borderId="0" xfId="0" applyNumberFormat="1" applyFill="1" applyAlignment="1">
      <alignment vertical="center"/>
    </xf>
    <xf numFmtId="176" fontId="0" fillId="0" borderId="0" xfId="0" applyNumberFormat="1" applyFill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0" borderId="1" xfId="0" applyNumberFormat="1" applyBorder="1" applyAlignment="1">
      <alignment horizontal="center" vertical="center"/>
    </xf>
    <xf numFmtId="176" fontId="0" fillId="3" borderId="0" xfId="0" applyNumberFormat="1" applyFill="1" applyAlignment="1">
      <alignment horizontal="left" vertical="center"/>
    </xf>
    <xf numFmtId="176" fontId="0" fillId="0" borderId="2" xfId="0" applyNumberFormat="1" applyBorder="1" applyAlignment="1">
      <alignment horizontal="center" vertical="center"/>
    </xf>
    <xf numFmtId="176" fontId="0" fillId="0" borderId="3" xfId="0" applyNumberFormat="1" applyBorder="1" applyAlignment="1">
      <alignment horizontal="center" vertical="center"/>
    </xf>
    <xf numFmtId="176" fontId="0" fillId="0" borderId="4" xfId="0" applyNumberFormat="1" applyBorder="1" applyAlignment="1">
      <alignment horizontal="center" vertical="center"/>
    </xf>
    <xf numFmtId="176" fontId="0" fillId="3" borderId="0" xfId="0" applyNumberFormat="1" applyFill="1" applyBorder="1" applyAlignment="1">
      <alignment horizontal="left" vertical="center"/>
    </xf>
    <xf numFmtId="176" fontId="0" fillId="0" borderId="1" xfId="0" applyNumberForma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49" fontId="0" fillId="0" borderId="0" xfId="0" applyNumberFormat="1" applyAlignment="1">
      <alignment horizontal="center" vertical="center"/>
    </xf>
    <xf numFmtId="0" fontId="8" fillId="0" borderId="6" xfId="0" applyFont="1" applyBorder="1" applyAlignment="1">
      <alignment horizontal="left" vertical="center" wrapText="1"/>
    </xf>
    <xf numFmtId="0" fontId="8" fillId="0" borderId="0" xfId="0" applyFont="1" applyBorder="1" applyAlignment="1">
      <alignment horizontal="left" vertical="center" wrapText="1"/>
    </xf>
    <xf numFmtId="0" fontId="16" fillId="0" borderId="0" xfId="0" applyFont="1" applyFill="1" applyBorder="1" applyAlignment="1">
      <alignment horizontal="right"/>
    </xf>
    <xf numFmtId="0" fontId="16" fillId="0" borderId="5" xfId="0" applyFont="1" applyFill="1" applyBorder="1" applyAlignment="1">
      <alignment horizontal="right"/>
    </xf>
    <xf numFmtId="0" fontId="12" fillId="4" borderId="11" xfId="0" applyFont="1" applyFill="1" applyBorder="1" applyAlignment="1">
      <alignment horizontal="center" vertical="center"/>
    </xf>
    <xf numFmtId="0" fontId="2" fillId="0" borderId="11" xfId="0" applyFont="1" applyBorder="1" applyAlignment="1">
      <alignment horizontal="right" vertical="center"/>
    </xf>
    <xf numFmtId="0" fontId="9" fillId="0" borderId="11" xfId="0" applyFont="1" applyBorder="1" applyAlignment="1">
      <alignment horizontal="center" vertical="center"/>
    </xf>
    <xf numFmtId="0" fontId="0" fillId="0" borderId="11" xfId="0" applyBorder="1" applyAlignment="1">
      <alignment horizontal="left" vertical="center" wrapText="1"/>
    </xf>
    <xf numFmtId="0" fontId="2" fillId="0" borderId="11" xfId="0" applyFont="1" applyBorder="1" applyAlignment="1">
      <alignment horizontal="left" vertical="center"/>
    </xf>
    <xf numFmtId="0" fontId="0" fillId="0" borderId="11" xfId="0" applyBorder="1" applyAlignment="1">
      <alignment horizontal="left" vertical="center"/>
    </xf>
    <xf numFmtId="0" fontId="6" fillId="0" borderId="12" xfId="0" applyFont="1" applyBorder="1" applyAlignment="1">
      <alignment horizontal="center" vertical="center"/>
    </xf>
    <xf numFmtId="0" fontId="6" fillId="0" borderId="13" xfId="0" applyFont="1" applyBorder="1" applyAlignment="1">
      <alignment horizontal="center" vertical="center"/>
    </xf>
    <xf numFmtId="0" fontId="6" fillId="0" borderId="0" xfId="0" applyFont="1" applyBorder="1" applyAlignment="1">
      <alignment horizontal="center" vertical="center"/>
    </xf>
    <xf numFmtId="0" fontId="6" fillId="0" borderId="14" xfId="0" applyFont="1" applyBorder="1" applyAlignment="1">
      <alignment horizontal="center" vertical="center"/>
    </xf>
    <xf numFmtId="14" fontId="20" fillId="0" borderId="12" xfId="0" applyNumberFormat="1" applyFont="1" applyBorder="1" applyAlignment="1">
      <alignment horizontal="center" vertical="center"/>
    </xf>
    <xf numFmtId="0" fontId="20" fillId="0" borderId="12" xfId="0" applyFont="1" applyBorder="1" applyAlignment="1">
      <alignment horizontal="center" vertical="center"/>
    </xf>
    <xf numFmtId="0" fontId="20" fillId="0" borderId="0" xfId="0" applyFont="1" applyBorder="1" applyAlignment="1">
      <alignment horizontal="center" vertical="center"/>
    </xf>
    <xf numFmtId="0" fontId="6" fillId="0" borderId="11" xfId="0" applyFont="1" applyBorder="1" applyAlignment="1">
      <alignment horizontal="center" vertical="center"/>
    </xf>
    <xf numFmtId="0" fontId="6" fillId="0" borderId="15" xfId="0" applyFont="1" applyBorder="1" applyAlignment="1">
      <alignment horizontal="center" vertical="center"/>
    </xf>
    <xf numFmtId="179" fontId="20" fillId="0" borderId="12" xfId="0" applyNumberFormat="1" applyFont="1" applyBorder="1" applyAlignment="1">
      <alignment horizontal="center" vertical="center"/>
    </xf>
    <xf numFmtId="179" fontId="20" fillId="0" borderId="11" xfId="0" applyNumberFormat="1" applyFont="1" applyBorder="1" applyAlignment="1">
      <alignment horizontal="center" vertical="center"/>
    </xf>
    <xf numFmtId="0" fontId="12" fillId="4" borderId="0" xfId="0" applyFont="1" applyFill="1" applyBorder="1" applyAlignment="1">
      <alignment horizontal="center" vertical="center"/>
    </xf>
    <xf numFmtId="0" fontId="0" fillId="0" borderId="16" xfId="0" applyFont="1" applyBorder="1" applyAlignment="1">
      <alignment horizontal="left" vertical="center"/>
    </xf>
    <xf numFmtId="0" fontId="0" fillId="0" borderId="12" xfId="0" applyFont="1" applyBorder="1" applyAlignment="1">
      <alignment horizontal="left" vertical="center"/>
    </xf>
    <xf numFmtId="0" fontId="0" fillId="0" borderId="13" xfId="0" applyFont="1" applyBorder="1" applyAlignment="1">
      <alignment horizontal="left" vertical="center"/>
    </xf>
    <xf numFmtId="0" fontId="20" fillId="0" borderId="11" xfId="0" applyFont="1" applyBorder="1" applyAlignment="1">
      <alignment horizontal="center" vertical="center"/>
    </xf>
    <xf numFmtId="0" fontId="11" fillId="0" borderId="0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 wrapText="1"/>
    </xf>
    <xf numFmtId="0" fontId="11" fillId="0" borderId="11" xfId="0" applyFont="1" applyBorder="1" applyAlignment="1">
      <alignment horizontal="left" vertical="center"/>
    </xf>
    <xf numFmtId="0" fontId="8" fillId="0" borderId="11" xfId="0" applyFont="1" applyBorder="1" applyAlignment="1">
      <alignment horizontal="right" vertical="center"/>
    </xf>
    <xf numFmtId="0" fontId="0" fillId="0" borderId="0" xfId="0" applyBorder="1" applyAlignment="1">
      <alignment horizontal="left" vertical="center" wrapText="1"/>
    </xf>
    <xf numFmtId="0" fontId="7" fillId="0" borderId="12" xfId="0" applyFont="1" applyBorder="1" applyAlignment="1">
      <alignment horizontal="center" vertical="center"/>
    </xf>
    <xf numFmtId="0" fontId="7" fillId="0" borderId="13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7" fillId="0" borderId="15" xfId="0" applyFont="1" applyBorder="1" applyAlignment="1">
      <alignment horizontal="center" vertical="center"/>
    </xf>
    <xf numFmtId="0" fontId="11" fillId="0" borderId="16" xfId="0" applyFont="1" applyBorder="1" applyAlignment="1">
      <alignment horizontal="left" vertical="center"/>
    </xf>
    <xf numFmtId="0" fontId="11" fillId="0" borderId="12" xfId="0" applyFont="1" applyBorder="1" applyAlignment="1">
      <alignment horizontal="left" vertical="center"/>
    </xf>
    <xf numFmtId="0" fontId="11" fillId="0" borderId="13" xfId="0" applyFont="1" applyBorder="1" applyAlignment="1">
      <alignment horizontal="left" vertical="center"/>
    </xf>
    <xf numFmtId="0" fontId="7" fillId="0" borderId="16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0" borderId="14" xfId="0" applyFont="1" applyBorder="1" applyAlignment="1">
      <alignment horizontal="center" vertical="center"/>
    </xf>
    <xf numFmtId="0" fontId="7" fillId="0" borderId="18" xfId="0" applyFont="1" applyBorder="1" applyAlignment="1">
      <alignment horizontal="center" vertical="center"/>
    </xf>
    <xf numFmtId="178" fontId="20" fillId="0" borderId="12" xfId="0" applyNumberFormat="1" applyFont="1" applyBorder="1" applyAlignment="1">
      <alignment horizontal="center" vertical="center"/>
    </xf>
    <xf numFmtId="178" fontId="7" fillId="0" borderId="13" xfId="0" applyNumberFormat="1" applyFont="1" applyBorder="1" applyAlignment="1">
      <alignment horizontal="center" vertical="center"/>
    </xf>
    <xf numFmtId="178" fontId="7" fillId="0" borderId="0" xfId="0" applyNumberFormat="1" applyFont="1" applyBorder="1" applyAlignment="1">
      <alignment horizontal="center" vertical="center"/>
    </xf>
    <xf numFmtId="178" fontId="7" fillId="0" borderId="14" xfId="0" applyNumberFormat="1" applyFont="1" applyBorder="1" applyAlignment="1">
      <alignment horizontal="center" vertical="center"/>
    </xf>
    <xf numFmtId="178" fontId="7" fillId="0" borderId="11" xfId="0" applyNumberFormat="1" applyFont="1" applyBorder="1" applyAlignment="1">
      <alignment horizontal="center" vertical="center"/>
    </xf>
    <xf numFmtId="178" fontId="7" fillId="0" borderId="15" xfId="0" applyNumberFormat="1" applyFont="1" applyBorder="1" applyAlignment="1">
      <alignment horizontal="center" vertical="center"/>
    </xf>
    <xf numFmtId="177" fontId="20" fillId="0" borderId="12" xfId="0" applyNumberFormat="1" applyFont="1" applyBorder="1" applyAlignment="1">
      <alignment horizontal="center" vertical="center"/>
    </xf>
    <xf numFmtId="177" fontId="7" fillId="0" borderId="13" xfId="0" applyNumberFormat="1" applyFont="1" applyBorder="1" applyAlignment="1">
      <alignment horizontal="center" vertical="center"/>
    </xf>
    <xf numFmtId="177" fontId="7" fillId="0" borderId="0" xfId="0" applyNumberFormat="1" applyFont="1" applyBorder="1" applyAlignment="1">
      <alignment horizontal="center" vertical="center"/>
    </xf>
    <xf numFmtId="177" fontId="7" fillId="0" borderId="14" xfId="0" applyNumberFormat="1" applyFont="1" applyBorder="1" applyAlignment="1">
      <alignment horizontal="center" vertical="center"/>
    </xf>
    <xf numFmtId="177" fontId="7" fillId="0" borderId="11" xfId="0" applyNumberFormat="1" applyFont="1" applyBorder="1" applyAlignment="1">
      <alignment horizontal="center" vertical="center"/>
    </xf>
    <xf numFmtId="177" fontId="7" fillId="0" borderId="15" xfId="0" applyNumberFormat="1" applyFont="1" applyBorder="1" applyAlignment="1">
      <alignment horizontal="center" vertical="center"/>
    </xf>
    <xf numFmtId="0" fontId="14" fillId="0" borderId="7" xfId="0" applyFont="1" applyBorder="1" applyAlignment="1">
      <alignment horizontal="center" vertical="center"/>
    </xf>
    <xf numFmtId="0" fontId="14" fillId="0" borderId="6" xfId="0" applyFont="1" applyBorder="1" applyAlignment="1">
      <alignment horizontal="center" vertical="center"/>
    </xf>
    <xf numFmtId="0" fontId="14" fillId="0" borderId="8" xfId="0" applyFont="1" applyBorder="1" applyAlignment="1">
      <alignment horizontal="center" vertical="center"/>
    </xf>
    <xf numFmtId="0" fontId="14" fillId="0" borderId="9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4" fillId="0" borderId="10" xfId="0" applyFont="1" applyBorder="1" applyAlignment="1">
      <alignment horizontal="center" vertical="center"/>
    </xf>
    <xf numFmtId="0" fontId="0" fillId="0" borderId="17" xfId="0" applyFont="1" applyBorder="1" applyAlignment="1">
      <alignment horizontal="left" vertical="top" wrapText="1"/>
    </xf>
    <xf numFmtId="0" fontId="0" fillId="0" borderId="0" xfId="0" applyFont="1" applyBorder="1" applyAlignment="1">
      <alignment horizontal="left" vertical="top" wrapText="1"/>
    </xf>
    <xf numFmtId="0" fontId="0" fillId="0" borderId="14" xfId="0" applyFont="1" applyBorder="1" applyAlignment="1">
      <alignment horizontal="left" vertical="top" wrapText="1"/>
    </xf>
    <xf numFmtId="0" fontId="0" fillId="0" borderId="18" xfId="0" applyFont="1" applyBorder="1" applyAlignment="1">
      <alignment horizontal="left" vertical="top" wrapText="1"/>
    </xf>
    <xf numFmtId="0" fontId="0" fillId="0" borderId="11" xfId="0" applyFont="1" applyBorder="1" applyAlignment="1">
      <alignment horizontal="left" vertical="top" wrapText="1"/>
    </xf>
    <xf numFmtId="0" fontId="0" fillId="0" borderId="15" xfId="0" applyFont="1" applyBorder="1" applyAlignment="1">
      <alignment horizontal="left" vertical="top" wrapText="1"/>
    </xf>
    <xf numFmtId="0" fontId="8" fillId="0" borderId="0" xfId="0" applyFont="1" applyAlignment="1">
      <alignment horizontal="left" vertical="center"/>
    </xf>
    <xf numFmtId="0" fontId="0" fillId="0" borderId="17" xfId="0" applyFont="1" applyBorder="1" applyAlignment="1">
      <alignment horizontal="left" vertical="center" wrapText="1"/>
    </xf>
    <xf numFmtId="0" fontId="0" fillId="0" borderId="0" xfId="0" applyFont="1" applyBorder="1" applyAlignment="1">
      <alignment horizontal="left" vertical="center" wrapText="1"/>
    </xf>
    <xf numFmtId="0" fontId="0" fillId="0" borderId="14" xfId="0" applyFont="1" applyBorder="1" applyAlignment="1">
      <alignment horizontal="left" vertical="center" wrapText="1"/>
    </xf>
    <xf numFmtId="0" fontId="0" fillId="0" borderId="18" xfId="0" applyFont="1" applyBorder="1" applyAlignment="1">
      <alignment horizontal="left" vertical="center" wrapText="1"/>
    </xf>
    <xf numFmtId="0" fontId="0" fillId="0" borderId="11" xfId="0" applyFont="1" applyBorder="1" applyAlignment="1">
      <alignment horizontal="left" vertical="center" wrapText="1"/>
    </xf>
    <xf numFmtId="0" fontId="0" fillId="0" borderId="15" xfId="0" applyFont="1" applyBorder="1" applyAlignment="1">
      <alignment horizontal="left" vertical="center" wrapText="1"/>
    </xf>
    <xf numFmtId="0" fontId="0" fillId="0" borderId="17" xfId="0" applyFill="1" applyBorder="1" applyAlignment="1">
      <alignment horizontal="left" vertical="top" wrapText="1"/>
    </xf>
    <xf numFmtId="0" fontId="0" fillId="0" borderId="0" xfId="0" applyFill="1" applyBorder="1" applyAlignment="1">
      <alignment horizontal="left" vertical="top" wrapText="1"/>
    </xf>
    <xf numFmtId="0" fontId="0" fillId="0" borderId="14" xfId="0" applyFill="1" applyBorder="1" applyAlignment="1">
      <alignment horizontal="left" vertical="top" wrapText="1"/>
    </xf>
    <xf numFmtId="0" fontId="0" fillId="0" borderId="18" xfId="0" applyFill="1" applyBorder="1" applyAlignment="1">
      <alignment horizontal="left" vertical="top" wrapText="1"/>
    </xf>
    <xf numFmtId="0" fontId="0" fillId="0" borderId="11" xfId="0" applyFill="1" applyBorder="1" applyAlignment="1">
      <alignment horizontal="left" vertical="top" wrapText="1"/>
    </xf>
    <xf numFmtId="0" fontId="0" fillId="0" borderId="15" xfId="0" applyFill="1" applyBorder="1" applyAlignment="1">
      <alignment horizontal="left" vertical="top" wrapText="1"/>
    </xf>
    <xf numFmtId="0" fontId="10" fillId="0" borderId="0" xfId="0" applyFont="1" applyBorder="1" applyAlignment="1">
      <alignment horizontal="center" vertical="center"/>
    </xf>
    <xf numFmtId="0" fontId="8" fillId="0" borderId="0" xfId="0" applyFont="1" applyBorder="1" applyAlignment="1">
      <alignment horizontal="left" vertical="center"/>
    </xf>
    <xf numFmtId="0" fontId="11" fillId="0" borderId="0" xfId="0" applyFont="1" applyBorder="1" applyAlignment="1">
      <alignment horizontal="left" vertical="center"/>
    </xf>
    <xf numFmtId="0" fontId="11" fillId="0" borderId="14" xfId="0" applyFont="1" applyBorder="1" applyAlignment="1">
      <alignment horizontal="left" vertical="center"/>
    </xf>
    <xf numFmtId="0" fontId="11" fillId="0" borderId="17" xfId="0" applyFont="1" applyBorder="1" applyAlignment="1">
      <alignment horizontal="left" vertical="center"/>
    </xf>
  </cellXfs>
  <cellStyles count="3">
    <cellStyle name="표준" xfId="0" builtinId="0"/>
    <cellStyle name="표준 2" xfId="1"/>
    <cellStyle name="표준 3" xfId="2"/>
  </cellStyles>
  <dxfs count="0"/>
  <tableStyles count="0" defaultTableStyle="TableStyleMedium2" defaultPivotStyle="PivotStyleLight16"/>
  <colors>
    <mruColors>
      <color rgb="FF0066FF"/>
      <color rgb="FFFF7C80"/>
      <color rgb="FF66CCFF"/>
      <color rgb="FF66FFFF"/>
      <color rgb="FF16A8DC"/>
      <color rgb="FF00A9FE"/>
      <color rgb="FF37BCFF"/>
      <color rgb="FF69CDFF"/>
      <color rgb="FF8AFF8A"/>
      <color rgb="FFFFFF4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DATA'!$P$5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DATA'!$P$6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1ED-404C-8FA1-630E74672CF9}"/>
            </c:ext>
          </c:extLst>
        </c:ser>
        <c:ser>
          <c:idx val="4"/>
          <c:order val="1"/>
          <c:tx>
            <c:strRef>
              <c:f>'DRIs DATA'!$S$5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DATA'!$N$6</c:f>
              <c:strCache>
                <c:ptCount val="1"/>
                <c:pt idx="0">
                  <c:v>단백질(g/일)</c:v>
                </c:pt>
              </c:strCache>
            </c:strRef>
          </c:cat>
          <c:val>
            <c:numRef>
              <c:f>'DRIs DATA'!$S$6</c:f>
              <c:numCache>
                <c:formatCode>0.0_);[Red]\(0.0\)</c:formatCode>
                <c:ptCount val="1"/>
                <c:pt idx="0">
                  <c:v>87.123639999999995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1ED-404C-8FA1-630E74672CF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5048"/>
        <c:axId val="544933872"/>
      </c:barChart>
      <c:catAx>
        <c:axId val="5449350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3872"/>
        <c:crosses val="autoZero"/>
        <c:auto val="1"/>
        <c:lblAlgn val="ctr"/>
        <c:lblOffset val="100"/>
        <c:noMultiLvlLbl val="0"/>
      </c:catAx>
      <c:valAx>
        <c:axId val="5449338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504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DATA'!$BA$25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DATA'!$BA$26</c:f>
              <c:numCache>
                <c:formatCode>0.0_);[Red]\(0.0\)</c:formatCode>
                <c:ptCount val="1"/>
                <c:pt idx="0">
                  <c:v>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B5E-4E02-8726-4FD23C4D35F3}"/>
            </c:ext>
          </c:extLst>
        </c:ser>
        <c:ser>
          <c:idx val="4"/>
          <c:order val="1"/>
          <c:tx>
            <c:strRef>
              <c:f>'DRIs DATA'!$BC$25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DATA'!$AX$26</c:f>
              <c:strCache>
                <c:ptCount val="1"/>
                <c:pt idx="0">
                  <c:v>판토텐산(mg/일)</c:v>
                </c:pt>
              </c:strCache>
            </c:strRef>
          </c:cat>
          <c:val>
            <c:numRef>
              <c:f>'DRIs DATA'!$BC$26</c:f>
              <c:numCache>
                <c:formatCode>0.0_);[Red]\(0.0\)</c:formatCode>
                <c:ptCount val="1"/>
                <c:pt idx="0">
                  <c:v>3.6666408000000001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B5E-4E02-8726-4FD23C4D35F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920"/>
        <c:axId val="262638960"/>
      </c:barChart>
      <c:catAx>
        <c:axId val="2626409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960"/>
        <c:crosses val="autoZero"/>
        <c:auto val="1"/>
        <c:lblAlgn val="ctr"/>
        <c:lblOffset val="100"/>
        <c:noMultiLvlLbl val="0"/>
      </c:catAx>
      <c:valAx>
        <c:axId val="26263896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9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DATA'!$BH$25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DATA'!$BH$26</c:f>
              <c:numCache>
                <c:formatCode>0.0_);[Red]\(0.0\)</c:formatCode>
                <c:ptCount val="1"/>
                <c:pt idx="0">
                  <c:v>30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96E-41A9-9330-27449B369AF5}"/>
            </c:ext>
          </c:extLst>
        </c:ser>
        <c:ser>
          <c:idx val="4"/>
          <c:order val="1"/>
          <c:tx>
            <c:strRef>
              <c:f>'DRIs DATA'!$BJ$25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DATA'!$BE$26</c:f>
              <c:strCache>
                <c:ptCount val="1"/>
                <c:pt idx="0">
                  <c:v>비오틴(ug/일)</c:v>
                </c:pt>
              </c:strCache>
            </c:strRef>
          </c:cat>
          <c:val>
            <c:numRef>
              <c:f>'DRIs DATA'!$BJ$26</c:f>
              <c:numCache>
                <c:formatCode>0.0_);[Red]\(0.0\)</c:formatCode>
                <c:ptCount val="1"/>
                <c:pt idx="0">
                  <c:v>3.3525092999999999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96E-41A9-9330-27449B369AF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262640528"/>
        <c:axId val="262641312"/>
      </c:barChart>
      <c:catAx>
        <c:axId val="2626405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41312"/>
        <c:crosses val="autoZero"/>
        <c:auto val="1"/>
        <c:lblAlgn val="ctr"/>
        <c:lblOffset val="100"/>
        <c:noMultiLvlLbl val="0"/>
      </c:catAx>
      <c:valAx>
        <c:axId val="2626413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26264052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DATA'!$J$36</c:f>
              <c:numCache>
                <c:formatCode>0.0_);[Red]\(0.0\)</c:formatCode>
                <c:ptCount val="1"/>
                <c:pt idx="0">
                  <c:v>700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462-405B-86EC-120D3F93FBC0}"/>
            </c:ext>
          </c:extLst>
        </c:ser>
        <c:ser>
          <c:idx val="4"/>
          <c:order val="1"/>
          <c:tx>
            <c:strRef>
              <c:f>'DRIs DATA'!$M$35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DATA'!$H$36</c:f>
              <c:strCache>
                <c:ptCount val="1"/>
                <c:pt idx="0">
                  <c:v>인(mg/일)</c:v>
                </c:pt>
              </c:strCache>
            </c:strRef>
          </c:cat>
          <c:val>
            <c:numRef>
              <c:f>'DRIs DATA'!$M$36</c:f>
              <c:numCache>
                <c:formatCode>0.0_);[Red]\(0.0\)</c:formatCode>
                <c:ptCount val="1"/>
                <c:pt idx="0">
                  <c:v>1523.5359000000001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462-405B-86EC-120D3F93FBC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53512"/>
        <c:axId val="550054296"/>
      </c:barChart>
      <c:catAx>
        <c:axId val="5500535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50054296"/>
        <c:crosses val="autoZero"/>
        <c:auto val="1"/>
        <c:lblAlgn val="ctr"/>
        <c:lblOffset val="100"/>
        <c:noMultiLvlLbl val="0"/>
      </c:catAx>
      <c:valAx>
        <c:axId val="550054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535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DATA'!$Y$36</c:f>
              <c:numCache>
                <c:formatCode>0.0_);[Red]\(0.0\)</c:formatCode>
                <c:ptCount val="1"/>
                <c:pt idx="0">
                  <c:v>3500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1E5-41BF-84E5-23FC20F65C66}"/>
            </c:ext>
          </c:extLst>
        </c:ser>
        <c:ser>
          <c:idx val="4"/>
          <c:order val="1"/>
          <c:tx>
            <c:strRef>
              <c:f>'DRIs DATA'!$AA$35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DATA'!$V$36</c:f>
              <c:strCache>
                <c:ptCount val="1"/>
                <c:pt idx="0">
                  <c:v>칼륨(mg/일)</c:v>
                </c:pt>
              </c:strCache>
            </c:strRef>
          </c:cat>
          <c:val>
            <c:numRef>
              <c:f>'DRIs DATA'!$AA$36</c:f>
              <c:numCache>
                <c:formatCode>0.0_);[Red]\(0.0\)</c:formatCode>
                <c:ptCount val="1"/>
                <c:pt idx="0">
                  <c:v>4667.1244999999999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1E5-41BF-84E5-23FC20F65C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50060568"/>
        <c:axId val="542195672"/>
      </c:barChart>
      <c:catAx>
        <c:axId val="5500605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2195672"/>
        <c:crosses val="autoZero"/>
        <c:auto val="1"/>
        <c:lblAlgn val="ctr"/>
        <c:lblOffset val="100"/>
        <c:noMultiLvlLbl val="0"/>
      </c:catAx>
      <c:valAx>
        <c:axId val="542195672"/>
        <c:scaling>
          <c:orientation val="minMax"/>
          <c:min val="20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500605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DATA'!$AF$35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DATA'!$AF$36</c:f>
              <c:numCache>
                <c:formatCode>0.0_);[Red]\(0.0\)</c:formatCode>
                <c:ptCount val="1"/>
                <c:pt idx="0">
                  <c:v>2300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1F25-4C75-8D2F-0AB24A1EEE43}"/>
            </c:ext>
          </c:extLst>
        </c:ser>
        <c:ser>
          <c:idx val="4"/>
          <c:order val="1"/>
          <c:tx>
            <c:strRef>
              <c:f>'DRIs DATA'!$AH$35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DATA'!$AC$36</c:f>
              <c:strCache>
                <c:ptCount val="1"/>
                <c:pt idx="0">
                  <c:v>염소(mg/일)</c:v>
                </c:pt>
              </c:strCache>
            </c:strRef>
          </c:cat>
          <c:val>
            <c:numRef>
              <c:f>'DRIs DATA'!$AH$36</c:f>
              <c:numCache>
                <c:formatCode>0.0_);[Red]\(0.0\)</c:formatCode>
                <c:ptCount val="1"/>
                <c:pt idx="0">
                  <c:v>141.55010999999999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1F25-4C75-8D2F-0AB24A1EEE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2191360"/>
        <c:axId val="544929952"/>
      </c:barChart>
      <c:catAx>
        <c:axId val="542191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952"/>
        <c:crosses val="autoZero"/>
        <c:auto val="1"/>
        <c:lblAlgn val="ctr"/>
        <c:lblOffset val="100"/>
        <c:noMultiLvlLbl val="0"/>
      </c:catAx>
      <c:valAx>
        <c:axId val="5449299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21913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DATA'!$AL$36</c:f>
              <c:numCache>
                <c:formatCode>0.0_);[Red]\(0.0\)</c:formatCode>
                <c:ptCount val="1"/>
                <c:pt idx="0">
                  <c:v>370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569-4AC2-A11F-480676E603B6}"/>
            </c:ext>
          </c:extLst>
        </c:ser>
        <c:ser>
          <c:idx val="4"/>
          <c:order val="1"/>
          <c:tx>
            <c:strRef>
              <c:f>'DRIs DATA'!$AO$35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DATA'!$AJ$36</c:f>
              <c:strCache>
                <c:ptCount val="1"/>
                <c:pt idx="0">
                  <c:v>마그네슘(mg/일)</c:v>
                </c:pt>
              </c:strCache>
            </c:strRef>
          </c:cat>
          <c:val>
            <c:numRef>
              <c:f>'DRIs DATA'!$AO$36</c:f>
              <c:numCache>
                <c:formatCode>0.0_);[Red]\(0.0\)</c:formatCode>
                <c:ptCount val="1"/>
                <c:pt idx="0">
                  <c:v>163.75922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569-4AC2-A11F-480676E603B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208"/>
        <c:axId val="543498384"/>
      </c:barChart>
      <c:catAx>
        <c:axId val="54349720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8384"/>
        <c:crosses val="autoZero"/>
        <c:auto val="1"/>
        <c:lblAlgn val="ctr"/>
        <c:lblOffset val="100"/>
        <c:noMultiLvlLbl val="0"/>
      </c:catAx>
      <c:valAx>
        <c:axId val="5434983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20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DATA'!$J$45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DATA'!$J$46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39-49B2-BF1F-E240888E7D22}"/>
            </c:ext>
          </c:extLst>
        </c:ser>
        <c:ser>
          <c:idx val="4"/>
          <c:order val="1"/>
          <c:tx>
            <c:strRef>
              <c:f>'DRIs DATA'!$M$45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DATA'!$H$46</c:f>
              <c:strCache>
                <c:ptCount val="1"/>
                <c:pt idx="0">
                  <c:v>아연(mg/일)</c:v>
                </c:pt>
              </c:strCache>
            </c:strRef>
          </c:cat>
          <c:val>
            <c:numRef>
              <c:f>'DRIs DATA'!$M$46</c:f>
              <c:numCache>
                <c:formatCode>0.0_);[Red]\(0.0\)</c:formatCode>
                <c:ptCount val="1"/>
                <c:pt idx="0">
                  <c:v>15.464995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39-49B2-BF1F-E240888E7D2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952"/>
        <c:axId val="543496032"/>
      </c:barChart>
      <c:catAx>
        <c:axId val="54349995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6032"/>
        <c:crosses val="autoZero"/>
        <c:auto val="1"/>
        <c:lblAlgn val="ctr"/>
        <c:lblOffset val="100"/>
        <c:noMultiLvlLbl val="0"/>
      </c:catAx>
      <c:valAx>
        <c:axId val="543496032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95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DATA'!$Q$46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FD8-4D9A-8507-91901C558ADE}"/>
            </c:ext>
          </c:extLst>
        </c:ser>
        <c:ser>
          <c:idx val="4"/>
          <c:order val="1"/>
          <c:tx>
            <c:strRef>
              <c:f>'DRIs DATA'!$T$45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DATA'!$O$46</c:f>
              <c:strCache>
                <c:ptCount val="1"/>
                <c:pt idx="0">
                  <c:v>구리(ug/일)</c:v>
                </c:pt>
              </c:strCache>
            </c:strRef>
          </c:cat>
          <c:val>
            <c:numRef>
              <c:f>'DRIs DATA'!$T$46</c:f>
              <c:numCache>
                <c:formatCode>0.0_);[Red]\(0.0\)</c:formatCode>
                <c:ptCount val="1"/>
                <c:pt idx="0">
                  <c:v>1046.6497999999999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FD8-4D9A-8507-91901C558AD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500736"/>
        <c:axId val="543500344"/>
      </c:barChart>
      <c:catAx>
        <c:axId val="54350073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500344"/>
        <c:crosses val="autoZero"/>
        <c:auto val="1"/>
        <c:lblAlgn val="ctr"/>
        <c:lblOffset val="100"/>
        <c:noMultiLvlLbl val="0"/>
      </c:catAx>
      <c:valAx>
        <c:axId val="543500344"/>
        <c:scaling>
          <c:orientation val="minMax"/>
          <c:min val="60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50073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DATA'!$Y$46</c:f>
              <c:numCache>
                <c:formatCode>0.0_);[Red]\(0.0\)</c:formatCode>
                <c:ptCount val="1"/>
                <c:pt idx="0">
                  <c:v>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6445-44A4-8BBB-308F2CE07114}"/>
            </c:ext>
          </c:extLst>
        </c:ser>
        <c:ser>
          <c:idx val="4"/>
          <c:order val="1"/>
          <c:tx>
            <c:strRef>
              <c:f>'DRIs DATA'!$AA$45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DATA'!$V$46</c:f>
              <c:strCache>
                <c:ptCount val="1"/>
                <c:pt idx="0">
                  <c:v>불소(mg/일)</c:v>
                </c:pt>
              </c:strCache>
            </c:strRef>
          </c:cat>
          <c:val>
            <c:numRef>
              <c:f>'DRIs DATA'!$AA$46</c:f>
              <c:numCache>
                <c:formatCode>0.0_);[Red]\(0.0\)</c:formatCode>
                <c:ptCount val="1"/>
                <c:pt idx="0">
                  <c:v>1.5657543999999999E-2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6445-44A4-8BBB-308F2CE0711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5248"/>
        <c:axId val="543499168"/>
      </c:barChart>
      <c:catAx>
        <c:axId val="54349524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9168"/>
        <c:crosses val="autoZero"/>
        <c:auto val="1"/>
        <c:lblAlgn val="ctr"/>
        <c:lblOffset val="100"/>
        <c:noMultiLvlLbl val="0"/>
      </c:catAx>
      <c:valAx>
        <c:axId val="5434991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524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DATA'!$AF$45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DATA'!$AF$46</c:f>
              <c:numCache>
                <c:formatCode>0.0_);[Red]\(0.0\)</c:formatCode>
                <c:ptCount val="1"/>
                <c:pt idx="0">
                  <c:v>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F5A9-4831-8B80-87EE3D2E9D36}"/>
            </c:ext>
          </c:extLst>
        </c:ser>
        <c:ser>
          <c:idx val="4"/>
          <c:order val="1"/>
          <c:tx>
            <c:strRef>
              <c:f>'DRIs DATA'!$AH$45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DATA'!$AC$46</c:f>
              <c:strCache>
                <c:ptCount val="1"/>
                <c:pt idx="0">
                  <c:v>망간(mg/일)</c:v>
                </c:pt>
              </c:strCache>
            </c:strRef>
          </c:cat>
          <c:val>
            <c:numRef>
              <c:f>'DRIs DATA'!$AH$46</c:f>
              <c:numCache>
                <c:formatCode>0.0_);[Red]\(0.0\)</c:formatCode>
                <c:ptCount val="1"/>
                <c:pt idx="0">
                  <c:v>4.7091665000000003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F5A9-4831-8B80-87EE3D2E9D3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6816"/>
        <c:axId val="543497600"/>
      </c:barChart>
      <c:catAx>
        <c:axId val="543496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7600"/>
        <c:crosses val="autoZero"/>
        <c:auto val="1"/>
        <c:lblAlgn val="ctr"/>
        <c:lblOffset val="100"/>
        <c:noMultiLvlLbl val="0"/>
      </c:catAx>
      <c:valAx>
        <c:axId val="54349760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681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DATA'!$X$5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DATA'!$X$6</c:f>
              <c:numCache>
                <c:formatCode>0.0_);[Red]\(0.0\)</c:formatCode>
                <c:ptCount val="1"/>
                <c:pt idx="0">
                  <c:v>25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41A-4DB3-8B40-F889E767F046}"/>
            </c:ext>
          </c:extLst>
        </c:ser>
        <c:ser>
          <c:idx val="4"/>
          <c:order val="1"/>
          <c:tx>
            <c:strRef>
              <c:f>'DRIs DATA'!$Z$5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DATA'!$U$6</c:f>
              <c:strCache>
                <c:ptCount val="1"/>
                <c:pt idx="0">
                  <c:v>식이섬유(g/일)</c:v>
                </c:pt>
              </c:strCache>
            </c:strRef>
          </c:cat>
          <c:val>
            <c:numRef>
              <c:f>'DRIs DATA'!$Z$6</c:f>
              <c:numCache>
                <c:formatCode>0.0_);[Red]\(0.0\)</c:formatCode>
                <c:ptCount val="1"/>
                <c:pt idx="0">
                  <c:v>36.825470000000003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41A-4DB3-8B40-F889E767F04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8576"/>
        <c:axId val="544940536"/>
      </c:barChart>
      <c:catAx>
        <c:axId val="5449385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0536"/>
        <c:crosses val="autoZero"/>
        <c:auto val="1"/>
        <c:lblAlgn val="ctr"/>
        <c:lblOffset val="100"/>
        <c:noMultiLvlLbl val="0"/>
      </c:catAx>
      <c:valAx>
        <c:axId val="5449405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85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DATA'!$AL$46</c:f>
              <c:numCache>
                <c:formatCode>0.0_);[Red]\(0.0\)</c:formatCode>
                <c:ptCount val="1"/>
                <c:pt idx="0">
                  <c:v>150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665-4383-9965-C31133606518}"/>
            </c:ext>
          </c:extLst>
        </c:ser>
        <c:ser>
          <c:idx val="4"/>
          <c:order val="1"/>
          <c:tx>
            <c:strRef>
              <c:f>'DRIs DATA'!$AO$45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DATA'!$AJ$46</c:f>
              <c:strCache>
                <c:ptCount val="1"/>
                <c:pt idx="0">
                  <c:v>요오드(ug/일)</c:v>
                </c:pt>
              </c:strCache>
            </c:strRef>
          </c:cat>
          <c:val>
            <c:numRef>
              <c:f>'DRIs DATA'!$AO$46</c:f>
              <c:numCache>
                <c:formatCode>0.0_);[Red]\(0.0\)</c:formatCode>
                <c:ptCount val="1"/>
                <c:pt idx="0">
                  <c:v>213.32646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665-4383-9965-C3113360651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9560"/>
        <c:axId val="543494856"/>
      </c:barChart>
      <c:catAx>
        <c:axId val="5434995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3494856"/>
        <c:crosses val="autoZero"/>
        <c:auto val="1"/>
        <c:lblAlgn val="ctr"/>
        <c:lblOffset val="100"/>
        <c:noMultiLvlLbl val="0"/>
      </c:catAx>
      <c:valAx>
        <c:axId val="54349485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95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DATA'!$AS$46</c:f>
              <c:numCache>
                <c:formatCode>0.0_);[Red]\(0.0\)</c:formatCode>
                <c:ptCount val="1"/>
                <c:pt idx="0">
                  <c:v>60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89-456D-85F6-837A1DBE4924}"/>
            </c:ext>
          </c:extLst>
        </c:ser>
        <c:ser>
          <c:idx val="4"/>
          <c:order val="1"/>
          <c:tx>
            <c:strRef>
              <c:f>'DRIs DATA'!$AV$45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DATA'!$AQ$46</c:f>
              <c:strCache>
                <c:ptCount val="1"/>
                <c:pt idx="0">
                  <c:v>셀레늄(ug/일)</c:v>
                </c:pt>
              </c:strCache>
            </c:strRef>
          </c:cat>
          <c:val>
            <c:numRef>
              <c:f>'DRIs DATA'!$AV$46</c:f>
              <c:numCache>
                <c:formatCode>0.0_);[Red]\(0.0\)</c:formatCode>
                <c:ptCount val="1"/>
                <c:pt idx="0">
                  <c:v>111.6023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89-456D-85F6-837A1DBE49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3497992"/>
        <c:axId val="546979088"/>
      </c:barChart>
      <c:catAx>
        <c:axId val="54349799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9088"/>
        <c:crosses val="autoZero"/>
        <c:auto val="1"/>
        <c:lblAlgn val="ctr"/>
        <c:lblOffset val="100"/>
        <c:noMultiLvlLbl val="0"/>
      </c:catAx>
      <c:valAx>
        <c:axId val="54697908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349799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DATA'!$J$7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DATA'!$K$7:$L$7</c:f>
              <c:numCache>
                <c:formatCode>0.0_);[Red]\(0.0\)</c:formatCode>
                <c:ptCount val="2"/>
                <c:pt idx="0">
                  <c:v>0.55000000000000004</c:v>
                </c:pt>
                <c:pt idx="1">
                  <c:v>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28A-41D3-A56C-0E2089522743}"/>
            </c:ext>
          </c:extLst>
        </c:ser>
        <c:ser>
          <c:idx val="0"/>
          <c:order val="1"/>
          <c:tx>
            <c:strRef>
              <c:f>'DRIs DATA'!$J$8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DATA'!$K$5:$L$5</c:f>
              <c:strCache>
                <c:ptCount val="2"/>
                <c:pt idx="0">
                  <c:v>n-3불포화</c:v>
                </c:pt>
                <c:pt idx="1">
                  <c:v>n-6불포화</c:v>
                </c:pt>
              </c:strCache>
            </c:strRef>
          </c:cat>
          <c:val>
            <c:numRef>
              <c:f>'DRIs DATA'!$K$8:$L$8</c:f>
              <c:numCache>
                <c:formatCode>0.0_);[Red]\(0.0\)</c:formatCode>
                <c:ptCount val="2"/>
                <c:pt idx="0">
                  <c:v>7.6890000000000001</c:v>
                </c:pt>
                <c:pt idx="1">
                  <c:v>11.791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28A-41D3-A56C-0E208952274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7912"/>
        <c:axId val="546977520"/>
      </c:barChart>
      <c:catAx>
        <c:axId val="54697791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7520"/>
        <c:crosses val="autoZero"/>
        <c:auto val="1"/>
        <c:lblAlgn val="ctr"/>
        <c:lblOffset val="100"/>
        <c:noMultiLvlLbl val="0"/>
      </c:catAx>
      <c:valAx>
        <c:axId val="5469775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91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orientation="portrait"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ko-KR" altLang="en-US"/>
              <a:t>지방산 비율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spPr>
            <a:solidFill>
              <a:schemeClr val="accent5">
                <a:lumMod val="60000"/>
                <a:lumOff val="40000"/>
              </a:schemeClr>
            </a:solidFill>
          </c:spPr>
          <c:dPt>
            <c:idx val="0"/>
            <c:bubble3D val="0"/>
            <c:spPr>
              <a:solidFill>
                <a:srgbClr val="C00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6C44-47FA-B99C-CF78066CB304}"/>
              </c:ext>
            </c:extLst>
          </c:dPt>
          <c:dPt>
            <c:idx val="1"/>
            <c:bubble3D val="0"/>
            <c:spPr>
              <a:solidFill>
                <a:srgbClr val="FFC000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6C44-47FA-B99C-CF78066CB304}"/>
              </c:ext>
            </c:extLst>
          </c:dPt>
          <c:dPt>
            <c:idx val="2"/>
            <c:bubble3D val="0"/>
            <c:spPr>
              <a:solidFill>
                <a:srgbClr val="66CCFF"/>
              </a:solidFill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6C44-47FA-B99C-CF78066CB304}"/>
              </c:ext>
            </c:extLst>
          </c:dPt>
          <c:dLbls>
            <c:spPr>
              <a:noFill/>
              <a:ln>
                <a:noFill/>
              </a:ln>
              <a:effectLst/>
            </c:spPr>
            <c:showLegendKey val="0"/>
            <c:showVal val="0"/>
            <c:showCatName val="1"/>
            <c:showSerName val="0"/>
            <c:showPercent val="1"/>
            <c:showBubbleSize val="0"/>
            <c:showLeaderLines val="1"/>
            <c:extLst xmlns:c16r2="http://schemas.microsoft.com/office/drawing/2015/06/chart">
              <c:ext xmlns:c15="http://schemas.microsoft.com/office/drawing/2012/chart" uri="{CE6537A1-D6FC-4f65-9D91-7224C49458BB}"/>
            </c:extLst>
          </c:dLbls>
          <c:cat>
            <c:strRef>
              <c:f>'그룹 전체 사용자의 일일 입력'!$BB$1:$BD$1</c:f>
              <c:strCache>
                <c:ptCount val="3"/>
                <c:pt idx="0">
                  <c:v>포화지방산(g)</c:v>
                </c:pt>
                <c:pt idx="1">
                  <c:v>단일불포화지방산(g)</c:v>
                </c:pt>
                <c:pt idx="2">
                  <c:v>다불포화지방산(g)</c:v>
                </c:pt>
              </c:strCache>
            </c:strRef>
          </c:cat>
          <c:val>
            <c:numRef>
              <c:f>'그룹 전체 사용자의 일일 입력'!$BB$2:$BD$2</c:f>
              <c:numCache>
                <c:formatCode>General</c:formatCode>
                <c:ptCount val="3"/>
                <c:pt idx="0">
                  <c:v>11.588692999999999</c:v>
                </c:pt>
                <c:pt idx="1">
                  <c:v>15.875852999999999</c:v>
                </c:pt>
                <c:pt idx="2">
                  <c:v>15.280849999999999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6-6C44-47FA-B99C-CF78066CB304}"/>
            </c:ext>
          </c:extLst>
        </c:ser>
        <c:dLbls>
          <c:showLegendKey val="0"/>
          <c:showVal val="0"/>
          <c:showCatName val="1"/>
          <c:showSerName val="0"/>
          <c:showPercent val="1"/>
          <c:showBubbleSize val="0"/>
          <c:showLeaderLines val="1"/>
        </c:dLbls>
        <c:firstSliceAng val="0"/>
      </c:pieChart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DATA'!$C$15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DATA'!$C$16</c:f>
              <c:numCache>
                <c:formatCode>0.0_);[Red]\(0.0\)</c:formatCode>
                <c:ptCount val="1"/>
                <c:pt idx="0">
                  <c:v>750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38E-4158-8927-04396CEFC657}"/>
            </c:ext>
          </c:extLst>
        </c:ser>
        <c:ser>
          <c:idx val="4"/>
          <c:order val="1"/>
          <c:tx>
            <c:strRef>
              <c:f>'DRIs DATA'!$F$15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DATA'!$A$16</c:f>
              <c:strCache>
                <c:ptCount val="1"/>
                <c:pt idx="0">
                  <c:v>비타민A(μg RAE/일)</c:v>
                </c:pt>
              </c:strCache>
            </c:strRef>
          </c:cat>
          <c:val>
            <c:numRef>
              <c:f>'DRIs DATA'!$F$16</c:f>
              <c:numCache>
                <c:formatCode>0.0_);[Red]\(0.0\)</c:formatCode>
                <c:ptCount val="1"/>
                <c:pt idx="0">
                  <c:v>725.23530000000005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38E-4158-8927-04396CEFC6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2032"/>
        <c:axId val="546976736"/>
      </c:barChart>
      <c:catAx>
        <c:axId val="546972032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6736"/>
        <c:crosses val="autoZero"/>
        <c:auto val="1"/>
        <c:lblAlgn val="ctr"/>
        <c:lblOffset val="100"/>
        <c:noMultiLvlLbl val="0"/>
      </c:catAx>
      <c:valAx>
        <c:axId val="546976736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032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DATA'!$K$15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DATA'!$K$16</c:f>
              <c:numCache>
                <c:formatCode>0.0_);[Red]\(0.0\)</c:formatCode>
                <c:ptCount val="1"/>
                <c:pt idx="0">
                  <c:v>12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8D6-4B77-8A26-40270C061C08}"/>
            </c:ext>
          </c:extLst>
        </c:ser>
        <c:ser>
          <c:idx val="4"/>
          <c:order val="1"/>
          <c:tx>
            <c:strRef>
              <c:f>'DRIs DATA'!$M$15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DATA'!$H$16</c:f>
              <c:strCache>
                <c:ptCount val="1"/>
                <c:pt idx="0">
                  <c:v>비타민E(mg a-TE/일)</c:v>
                </c:pt>
              </c:strCache>
            </c:strRef>
          </c:cat>
          <c:val>
            <c:numRef>
              <c:f>'DRIs DATA'!$M$16</c:f>
              <c:numCache>
                <c:formatCode>0.0_);[Red]\(0.0\)</c:formatCode>
                <c:ptCount val="1"/>
                <c:pt idx="0">
                  <c:v>23.909870000000002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8D6-4B77-8A26-40270C061C0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3600"/>
        <c:axId val="546972424"/>
      </c:barChart>
      <c:catAx>
        <c:axId val="5469736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2424"/>
        <c:crosses val="autoZero"/>
        <c:auto val="1"/>
        <c:lblAlgn val="ctr"/>
        <c:lblOffset val="100"/>
        <c:noMultiLvlLbl val="0"/>
      </c:catAx>
      <c:valAx>
        <c:axId val="54697242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36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DATA'!$E$7</c:f>
              <c:strCache>
                <c:ptCount val="1"/>
                <c:pt idx="0">
                  <c:v>권장비율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DATA'!$F$7:$H$7</c:f>
              <c:numCache>
                <c:formatCode>0.0_);[Red]\(0.0\)</c:formatCode>
                <c:ptCount val="3"/>
                <c:pt idx="0">
                  <c:v>60</c:v>
                </c:pt>
                <c:pt idx="1">
                  <c:v>27</c:v>
                </c:pt>
                <c:pt idx="2">
                  <c:v>13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089-4A48-8EFF-2288B24CA272}"/>
            </c:ext>
          </c:extLst>
        </c:ser>
        <c:ser>
          <c:idx val="0"/>
          <c:order val="1"/>
          <c:tx>
            <c:strRef>
              <c:f>'DRIs DATA'!$E$8</c:f>
              <c:strCache>
                <c:ptCount val="1"/>
                <c:pt idx="0">
                  <c:v>섭취비율</c:v>
                </c:pt>
              </c:strCache>
            </c:strRef>
          </c:tx>
          <c:spPr>
            <a:solidFill>
              <a:srgbClr val="FF7C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DATA'!$F$5:$H$5</c:f>
              <c:strCache>
                <c:ptCount val="3"/>
                <c:pt idx="0">
                  <c:v>탄수화물</c:v>
                </c:pt>
                <c:pt idx="1">
                  <c:v>지방</c:v>
                </c:pt>
                <c:pt idx="2">
                  <c:v>단백질</c:v>
                </c:pt>
              </c:strCache>
            </c:strRef>
          </c:cat>
          <c:val>
            <c:numRef>
              <c:f>'DRIs DATA'!$F$8:$H$8</c:f>
              <c:numCache>
                <c:formatCode>0.0_);[Red]\(0.0\)</c:formatCode>
                <c:ptCount val="3"/>
                <c:pt idx="0">
                  <c:v>75.81</c:v>
                </c:pt>
                <c:pt idx="1">
                  <c:v>9.1319999999999997</c:v>
                </c:pt>
                <c:pt idx="2">
                  <c:v>15.058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089-4A48-8EFF-2288B24CA27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50"/>
        <c:axId val="546972816"/>
        <c:axId val="546973992"/>
      </c:barChart>
      <c:catAx>
        <c:axId val="54697281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3992"/>
        <c:crosses val="autoZero"/>
        <c:auto val="1"/>
        <c:lblAlgn val="ctr"/>
        <c:lblOffset val="100"/>
        <c:noMultiLvlLbl val="0"/>
      </c:catAx>
      <c:valAx>
        <c:axId val="54697399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281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1"/>
          <c:order val="0"/>
          <c:tx>
            <c:strRef>
              <c:f>'DRIs DATA'!$B$5</c:f>
              <c:strCache>
                <c:ptCount val="1"/>
                <c:pt idx="0">
                  <c:v>필요추정량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DATA'!$B$6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10B-44CE-84A2-8A2FECECC1BD}"/>
            </c:ext>
          </c:extLst>
        </c:ser>
        <c:ser>
          <c:idx val="0"/>
          <c:order val="1"/>
          <c:tx>
            <c:strRef>
              <c:f>'DRIs DATA'!$C$5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DATA'!$A$6</c:f>
              <c:strCache>
                <c:ptCount val="1"/>
                <c:pt idx="0">
                  <c:v>에너지(kcal)</c:v>
                </c:pt>
              </c:strCache>
            </c:strRef>
          </c:cat>
          <c:val>
            <c:numRef>
              <c:f>'DRIs DATA'!$C$6</c:f>
              <c:numCache>
                <c:formatCode>0.0_);[Red]\(0.0\)</c:formatCode>
                <c:ptCount val="1"/>
                <c:pt idx="0">
                  <c:v>2572.7249999999999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10B-44CE-84A2-8A2FECECC1B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7128"/>
        <c:axId val="546978304"/>
      </c:barChart>
      <c:catAx>
        <c:axId val="54697712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8304"/>
        <c:crosses val="autoZero"/>
        <c:auto val="1"/>
        <c:lblAlgn val="ctr"/>
        <c:lblOffset val="100"/>
        <c:noMultiLvlLbl val="0"/>
      </c:catAx>
      <c:valAx>
        <c:axId val="546978304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7128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DATA'!$C$26</c:f>
              <c:numCache>
                <c:formatCode>0.0_);[Red]\(0.0\)</c:formatCode>
                <c:ptCount val="1"/>
                <c:pt idx="0">
                  <c:v>100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7CB7-450D-A93E-F78D92FD1938}"/>
            </c:ext>
          </c:extLst>
        </c:ser>
        <c:ser>
          <c:idx val="4"/>
          <c:order val="1"/>
          <c:tx>
            <c:strRef>
              <c:f>'DRIs DATA'!$F$25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DATA'!$A$26</c:f>
              <c:strCache>
                <c:ptCount val="1"/>
                <c:pt idx="0">
                  <c:v>비타민C(mg/일)</c:v>
                </c:pt>
              </c:strCache>
            </c:strRef>
          </c:cat>
          <c:val>
            <c:numRef>
              <c:f>'DRIs DATA'!$F$26</c:f>
              <c:numCache>
                <c:formatCode>0.0_);[Red]\(0.0\)</c:formatCode>
                <c:ptCount val="1"/>
                <c:pt idx="0">
                  <c:v>157.23982000000001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7CB7-450D-A93E-F78D92FD193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6975168"/>
        <c:axId val="546975560"/>
      </c:barChart>
      <c:catAx>
        <c:axId val="546975168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6975560"/>
        <c:crosses val="autoZero"/>
        <c:auto val="1"/>
        <c:lblAlgn val="ctr"/>
        <c:lblOffset val="100"/>
        <c:noMultiLvlLbl val="0"/>
      </c:catAx>
      <c:valAx>
        <c:axId val="546975560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6975168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2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DATA'!$C$35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DATA'!$C$36</c:f>
              <c:numCache>
                <c:formatCode>0.0_);[Red]\(0.0\)</c:formatCode>
                <c:ptCount val="1"/>
                <c:pt idx="0">
                  <c:v>800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E26D-42AC-B861-3F467E596730}"/>
            </c:ext>
          </c:extLst>
        </c:ser>
        <c:ser>
          <c:idx val="4"/>
          <c:order val="1"/>
          <c:tx>
            <c:strRef>
              <c:f>'DRIs DATA'!$F$35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DATA'!$A$36</c:f>
              <c:strCache>
                <c:ptCount val="1"/>
                <c:pt idx="0">
                  <c:v>칼슘(mg/일)</c:v>
                </c:pt>
              </c:strCache>
            </c:strRef>
          </c:cat>
          <c:val>
            <c:numRef>
              <c:f>'DRIs DATA'!$F$36</c:f>
              <c:numCache>
                <c:formatCode>0.0_);[Red]\(0.0\)</c:formatCode>
                <c:ptCount val="1"/>
                <c:pt idx="0">
                  <c:v>547.95623999999998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E26D-42AC-B861-3F467E59673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4200"/>
        <c:axId val="547164984"/>
      </c:barChart>
      <c:catAx>
        <c:axId val="5471642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4984"/>
        <c:crosses val="autoZero"/>
        <c:auto val="1"/>
        <c:lblAlgn val="ctr"/>
        <c:lblOffset val="100"/>
        <c:noMultiLvlLbl val="0"/>
      </c:catAx>
      <c:valAx>
        <c:axId val="54716498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420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DATA'!$R$15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DATA'!$R$16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CE61-4DC7-B8C4-07D235DC9DBC}"/>
            </c:ext>
          </c:extLst>
        </c:ser>
        <c:ser>
          <c:idx val="4"/>
          <c:order val="1"/>
          <c:tx>
            <c:strRef>
              <c:f>'DRIs DATA'!$T$15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DATA'!$O$16</c:f>
              <c:strCache>
                <c:ptCount val="1"/>
                <c:pt idx="0">
                  <c:v>비타민D(ug/일)</c:v>
                </c:pt>
              </c:strCache>
            </c:strRef>
          </c:cat>
          <c:val>
            <c:numRef>
              <c:f>'DRIs DATA'!$T$16</c:f>
              <c:numCache>
                <c:formatCode>0.0_);[Red]\(0.0\)</c:formatCode>
                <c:ptCount val="1"/>
                <c:pt idx="0">
                  <c:v>4.3446226000000001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CE61-4DC7-B8C4-07D235DC9DB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7400"/>
        <c:axId val="544938968"/>
      </c:barChart>
      <c:catAx>
        <c:axId val="54493740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8968"/>
        <c:crosses val="autoZero"/>
        <c:auto val="1"/>
        <c:lblAlgn val="ctr"/>
        <c:lblOffset val="100"/>
        <c:noMultiLvlLbl val="0"/>
      </c:catAx>
      <c:valAx>
        <c:axId val="5449389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740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3"/>
          <c:order val="0"/>
          <c:tx>
            <c:strRef>
              <c:f>'DRIs DATA'!$S$35</c:f>
              <c:strCache>
                <c:ptCount val="1"/>
                <c:pt idx="0">
                  <c:v>상한섭취량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DATA'!$S$36</c:f>
              <c:numCache>
                <c:formatCode>0.0_);[Red]\(0.0\)</c:formatCode>
                <c:ptCount val="1"/>
                <c:pt idx="0">
                  <c:v>2000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52E-47C4-934F-62153E01409E}"/>
            </c:ext>
          </c:extLst>
        </c:ser>
        <c:ser>
          <c:idx val="4"/>
          <c:order val="1"/>
          <c:tx>
            <c:strRef>
              <c:f>'DRIs DATA'!$T$35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DATA'!$O$36</c:f>
              <c:strCache>
                <c:ptCount val="1"/>
                <c:pt idx="0">
                  <c:v>나트륨(mg/일)</c:v>
                </c:pt>
              </c:strCache>
            </c:strRef>
          </c:cat>
          <c:val>
            <c:numRef>
              <c:f>'DRIs DATA'!$T$36</c:f>
              <c:numCache>
                <c:formatCode>0.0_);[Red]\(0.0\)</c:formatCode>
                <c:ptCount val="1"/>
                <c:pt idx="0">
                  <c:v>7196.4242999999997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52E-47C4-934F-62153E01409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5376"/>
        <c:axId val="547169296"/>
      </c:barChart>
      <c:catAx>
        <c:axId val="5471653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9296"/>
        <c:crosses val="autoZero"/>
        <c:auto val="1"/>
        <c:lblAlgn val="ctr"/>
        <c:lblOffset val="100"/>
        <c:noMultiLvlLbl val="0"/>
      </c:catAx>
      <c:valAx>
        <c:axId val="547169296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537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DATA'!$C$45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DATA'!$C$46</c:f>
              <c:numCache>
                <c:formatCode>0.0_);[Red]\(0.0\)</c:formatCode>
                <c:ptCount val="1"/>
                <c:pt idx="0">
                  <c:v>10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0B7-4BC2-83C3-442CC87FCF69}"/>
            </c:ext>
          </c:extLst>
        </c:ser>
        <c:ser>
          <c:idx val="4"/>
          <c:order val="1"/>
          <c:tx>
            <c:strRef>
              <c:f>'DRIs DATA'!$F$45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DATA'!$A$46</c:f>
              <c:strCache>
                <c:ptCount val="1"/>
                <c:pt idx="0">
                  <c:v>철(mg/일)</c:v>
                </c:pt>
              </c:strCache>
            </c:strRef>
          </c:cat>
          <c:val>
            <c:numRef>
              <c:f>'DRIs DATA'!$F$46</c:f>
              <c:numCache>
                <c:formatCode>0.0_);[Red]\(0.0\)</c:formatCode>
                <c:ptCount val="1"/>
                <c:pt idx="0">
                  <c:v>21.765298999999999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0B7-4BC2-83C3-442CC87FCF6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6160"/>
        <c:axId val="547166944"/>
      </c:barChart>
      <c:catAx>
        <c:axId val="5471661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6944"/>
        <c:crosses val="autoZero"/>
        <c:auto val="1"/>
        <c:lblAlgn val="ctr"/>
        <c:lblOffset val="100"/>
        <c:noMultiLvlLbl val="0"/>
      </c:catAx>
      <c:valAx>
        <c:axId val="547166944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616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3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B6-4685-AFA7-6787BA0995D5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2.3444370000000001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B6-4685-AFA7-6787BA0995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7168120"/>
        <c:axId val="547167728"/>
      </c:barChart>
      <c:catAx>
        <c:axId val="54716812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7167728"/>
        <c:crosses val="autoZero"/>
        <c:auto val="1"/>
        <c:lblAlgn val="ctr"/>
        <c:lblOffset val="100"/>
        <c:noMultiLvlLbl val="0"/>
      </c:catAx>
      <c:valAx>
        <c:axId val="54716772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716812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2"/>
          <c:order val="0"/>
          <c:tx>
            <c:strRef>
              <c:f>'DRIs DATA'!$Y$15</c:f>
              <c:strCache>
                <c:ptCount val="1"/>
                <c:pt idx="0">
                  <c:v>충분섭취량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DATA'!$Y$16</c:f>
              <c:numCache>
                <c:formatCode>0.0_);[Red]\(0.0\)</c:formatCode>
                <c:ptCount val="1"/>
                <c:pt idx="0">
                  <c:v>75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481C-4FB0-90F7-F1492F913A26}"/>
            </c:ext>
          </c:extLst>
        </c:ser>
        <c:ser>
          <c:idx val="4"/>
          <c:order val="1"/>
          <c:tx>
            <c:strRef>
              <c:f>'DRIs DATA'!$AA$15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DATA'!$V$16</c:f>
              <c:strCache>
                <c:ptCount val="1"/>
                <c:pt idx="0">
                  <c:v>비타민K(ug/일)</c:v>
                </c:pt>
              </c:strCache>
            </c:strRef>
          </c:cat>
          <c:val>
            <c:numRef>
              <c:f>'DRIs DATA'!$AA$16</c:f>
              <c:numCache>
                <c:formatCode>0.0_);[Red]\(0.0\)</c:formatCode>
                <c:ptCount val="1"/>
                <c:pt idx="0">
                  <c:v>316.82947000000001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481C-4FB0-90F7-F1492F913A2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9360"/>
        <c:axId val="544939752"/>
      </c:barChart>
      <c:catAx>
        <c:axId val="54493936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39752"/>
        <c:crosses val="autoZero"/>
        <c:auto val="1"/>
        <c:lblAlgn val="ctr"/>
        <c:lblOffset val="100"/>
        <c:noMultiLvlLbl val="0"/>
      </c:catAx>
      <c:valAx>
        <c:axId val="54493975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9360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DATA'!$Q$25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DATA'!$Q$26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3FB9-49A8-A959-41579703EDDB}"/>
            </c:ext>
          </c:extLst>
        </c:ser>
        <c:ser>
          <c:idx val="4"/>
          <c:order val="1"/>
          <c:tx>
            <c:strRef>
              <c:f>'DRIs DATA'!$T$25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DATA'!$O$26</c:f>
              <c:strCache>
                <c:ptCount val="1"/>
                <c:pt idx="0">
                  <c:v>리보플라빈(mg/일)</c:v>
                </c:pt>
              </c:strCache>
            </c:strRef>
          </c:cat>
          <c:val>
            <c:numRef>
              <c:f>'DRIs DATA'!$T$26</c:f>
              <c:numCache>
                <c:formatCode>0.0_);[Red]\(0.0\)</c:formatCode>
                <c:ptCount val="1"/>
                <c:pt idx="0">
                  <c:v>1.7532208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3FB9-49A8-A959-41579703EDD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28776"/>
        <c:axId val="544929168"/>
      </c:barChart>
      <c:catAx>
        <c:axId val="54492877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29168"/>
        <c:crosses val="autoZero"/>
        <c:auto val="1"/>
        <c:lblAlgn val="ctr"/>
        <c:lblOffset val="100"/>
        <c:noMultiLvlLbl val="0"/>
      </c:catAx>
      <c:valAx>
        <c:axId val="544929168"/>
        <c:scaling>
          <c:orientation val="minMax"/>
          <c:min val="0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28776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DATA'!$X$25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DATA'!$X$26</c:f>
              <c:numCache>
                <c:formatCode>0.0_);[Red]\(0.0\)</c:formatCode>
                <c:ptCount val="1"/>
                <c:pt idx="0">
                  <c:v>16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BA85-4100-84F1-9C8CD36E1B77}"/>
            </c:ext>
          </c:extLst>
        </c:ser>
        <c:ser>
          <c:idx val="4"/>
          <c:order val="1"/>
          <c:tx>
            <c:strRef>
              <c:f>'DRIs DATA'!$AA$25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layout/>
                <c15:showLeaderLines val="0"/>
              </c:ext>
            </c:extLst>
          </c:dLbls>
          <c:cat>
            <c:strRef>
              <c:f>'DRIs DATA'!$V$26</c:f>
              <c:strCache>
                <c:ptCount val="1"/>
                <c:pt idx="0">
                  <c:v>니아신(mg NE/일)</c:v>
                </c:pt>
              </c:strCache>
            </c:strRef>
          </c:cat>
          <c:val>
            <c:numRef>
              <c:f>'DRIs DATA'!$AA$26</c:f>
              <c:numCache>
                <c:formatCode>0.0_);[Red]\(0.0\)</c:formatCode>
                <c:ptCount val="1"/>
                <c:pt idx="0">
                  <c:v>20.036740999999999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BA85-4100-84F1-9C8CD36E1B7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30344"/>
        <c:axId val="544943672"/>
      </c:barChart>
      <c:catAx>
        <c:axId val="54493034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3672"/>
        <c:crosses val="autoZero"/>
        <c:auto val="1"/>
        <c:lblAlgn val="ctr"/>
        <c:lblOffset val="100"/>
        <c:noMultiLvlLbl val="0"/>
      </c:catAx>
      <c:valAx>
        <c:axId val="54494367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3034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DATA'!$AE$25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DATA'!$AE$26</c:f>
              <c:numCache>
                <c:formatCode>0.0_);[Red]\(0.0\)</c:formatCode>
                <c:ptCount val="1"/>
                <c:pt idx="0">
                  <c:v>1.5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DC9-41DE-A88D-089FE190A1BE}"/>
            </c:ext>
          </c:extLst>
        </c:ser>
        <c:ser>
          <c:idx val="4"/>
          <c:order val="1"/>
          <c:tx>
            <c:strRef>
              <c:f>'DRIs DATA'!$AH$25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DATA'!$AC$26</c:f>
              <c:strCache>
                <c:ptCount val="1"/>
                <c:pt idx="0">
                  <c:v>비타민B6(mg/일)</c:v>
                </c:pt>
              </c:strCache>
            </c:strRef>
          </c:cat>
          <c:val>
            <c:numRef>
              <c:f>'DRIs DATA'!$AH$26</c:f>
              <c:numCache>
                <c:formatCode>0.0_);[Red]\(0.0\)</c:formatCode>
                <c:ptCount val="1"/>
                <c:pt idx="0">
                  <c:v>2.3444370000000001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DC9-41DE-A88D-089FE190A1B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4064"/>
        <c:axId val="544941320"/>
      </c:barChart>
      <c:catAx>
        <c:axId val="544944064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320"/>
        <c:crosses val="autoZero"/>
        <c:auto val="1"/>
        <c:lblAlgn val="ctr"/>
        <c:lblOffset val="100"/>
        <c:noMultiLvlLbl val="0"/>
      </c:catAx>
      <c:valAx>
        <c:axId val="544941320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4064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DATA'!$AL$25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DATA'!$AL$26</c:f>
              <c:numCache>
                <c:formatCode>0.0_);[Red]\(0.0\)</c:formatCode>
                <c:ptCount val="1"/>
                <c:pt idx="0">
                  <c:v>400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A0C7-402D-9401-FA7EE1A65665}"/>
            </c:ext>
          </c:extLst>
        </c:ser>
        <c:ser>
          <c:idx val="4"/>
          <c:order val="1"/>
          <c:tx>
            <c:strRef>
              <c:f>'DRIs DATA'!$AO$25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DATA'!$AJ$26</c:f>
              <c:strCache>
                <c:ptCount val="1"/>
                <c:pt idx="0">
                  <c:v>엽산(μg DFE/일)</c:v>
                </c:pt>
              </c:strCache>
            </c:strRef>
          </c:cat>
          <c:val>
            <c:numRef>
              <c:f>'DRIs DATA'!$AO$26</c:f>
              <c:numCache>
                <c:formatCode>0.0_);[Red]\(0.0\)</c:formatCode>
                <c:ptCount val="1"/>
                <c:pt idx="0">
                  <c:v>767.55799999999999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A0C7-402D-9401-FA7EE1A6566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2496"/>
        <c:axId val="544941712"/>
      </c:barChart>
      <c:catAx>
        <c:axId val="544942496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544941712"/>
        <c:crosses val="autoZero"/>
        <c:auto val="1"/>
        <c:lblAlgn val="ctr"/>
        <c:lblOffset val="100"/>
        <c:noMultiLvlLbl val="0"/>
      </c:catAx>
      <c:valAx>
        <c:axId val="544941712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2496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'DRIs DATA'!$AS$25</c:f>
              <c:strCache>
                <c:ptCount val="1"/>
                <c:pt idx="0">
                  <c:v>권장섭취량</c:v>
                </c:pt>
              </c:strCache>
            </c:strRef>
          </c:tx>
          <c:spPr>
            <a:solidFill>
              <a:schemeClr val="accent5">
                <a:lumMod val="60000"/>
                <a:lumOff val="40000"/>
              </a:schemeClr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DATA'!$AS$26</c:f>
              <c:numCache>
                <c:formatCode>0.0_);[Red]\(0.0\)</c:formatCode>
                <c:ptCount val="1"/>
                <c:pt idx="0">
                  <c:v>2.4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0-0063-449D-9FBE-1980FBC32C78}"/>
            </c:ext>
          </c:extLst>
        </c:ser>
        <c:ser>
          <c:idx val="4"/>
          <c:order val="1"/>
          <c:tx>
            <c:strRef>
              <c:f>'DRIs DATA'!$AV$25</c:f>
              <c:strCache>
                <c:ptCount val="1"/>
                <c:pt idx="0">
                  <c:v>섭취량</c:v>
                </c:pt>
              </c:strCache>
            </c:strRef>
          </c:tx>
          <c:spPr>
            <a:solidFill>
              <a:srgbClr val="FF8080"/>
            </a:solidFill>
          </c:spPr>
          <c:invertIfNegative val="0"/>
          <c:dLbls>
            <c:spPr>
              <a:noFill/>
              <a:ln>
                <a:noFill/>
              </a:ln>
              <a:effectLst/>
            </c:sp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 xmlns:c16r2="http://schemas.microsoft.com/office/drawing/2015/06/chart">
              <c:ext xmlns:c15="http://schemas.microsoft.com/office/drawing/2012/chart" uri="{CE6537A1-D6FC-4f65-9D91-7224C49458BB}">
                <c15:showLeaderLines val="0"/>
              </c:ext>
            </c:extLst>
          </c:dLbls>
          <c:cat>
            <c:strRef>
              <c:f>'DRIs DATA'!$AQ$26</c:f>
              <c:strCache>
                <c:ptCount val="1"/>
                <c:pt idx="0">
                  <c:v>비타민B12(ug/일)</c:v>
                </c:pt>
              </c:strCache>
            </c:strRef>
          </c:cat>
          <c:val>
            <c:numRef>
              <c:f>'DRIs DATA'!$AV$26</c:f>
              <c:numCache>
                <c:formatCode>0.0_);[Red]\(0.0\)</c:formatCode>
                <c:ptCount val="1"/>
                <c:pt idx="0">
                  <c:v>9.4438504999999999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1-0063-449D-9FBE-1980FBC32C7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0"/>
        <c:overlap val="-100"/>
        <c:axId val="544943280"/>
        <c:axId val="262638568"/>
      </c:barChart>
      <c:catAx>
        <c:axId val="544943280"/>
        <c:scaling>
          <c:orientation val="minMax"/>
        </c:scaling>
        <c:delete val="0"/>
        <c:axPos val="b"/>
        <c:numFmt formatCode="General" sourceLinked="0"/>
        <c:majorTickMark val="out"/>
        <c:minorTickMark val="none"/>
        <c:tickLblPos val="nextTo"/>
        <c:crossAx val="262638568"/>
        <c:crosses val="autoZero"/>
        <c:auto val="1"/>
        <c:lblAlgn val="ctr"/>
        <c:lblOffset val="100"/>
        <c:noMultiLvlLbl val="0"/>
      </c:catAx>
      <c:valAx>
        <c:axId val="262638568"/>
        <c:scaling>
          <c:orientation val="minMax"/>
        </c:scaling>
        <c:delete val="0"/>
        <c:axPos val="l"/>
        <c:majorGridlines/>
        <c:numFmt formatCode="0.0_);[Red]\(0.0\)" sourceLinked="1"/>
        <c:majorTickMark val="out"/>
        <c:minorTickMark val="none"/>
        <c:tickLblPos val="nextTo"/>
        <c:crossAx val="544943280"/>
        <c:crosses val="autoZero"/>
        <c:crossBetween val="between"/>
      </c:valAx>
    </c:plotArea>
    <c:legend>
      <c:legendPos val="r"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 paperSize="9" orientation="landscape" horizontalDpi="-4"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18" Type="http://schemas.openxmlformats.org/officeDocument/2006/relationships/chart" Target="../charts/chart18.xml"/><Relationship Id="rId3" Type="http://schemas.openxmlformats.org/officeDocument/2006/relationships/chart" Target="../charts/chart3.xml"/><Relationship Id="rId21" Type="http://schemas.openxmlformats.org/officeDocument/2006/relationships/chart" Target="../charts/chart21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17" Type="http://schemas.openxmlformats.org/officeDocument/2006/relationships/chart" Target="../charts/chart17.xml"/><Relationship Id="rId2" Type="http://schemas.openxmlformats.org/officeDocument/2006/relationships/chart" Target="../charts/chart2.xml"/><Relationship Id="rId16" Type="http://schemas.openxmlformats.org/officeDocument/2006/relationships/chart" Target="../charts/chart16.xml"/><Relationship Id="rId20" Type="http://schemas.openxmlformats.org/officeDocument/2006/relationships/chart" Target="../charts/chart20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19" Type="http://schemas.openxmlformats.org/officeDocument/2006/relationships/chart" Target="../charts/chart19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_rels/drawing2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8.xml"/><Relationship Id="rId13" Type="http://schemas.openxmlformats.org/officeDocument/2006/relationships/chart" Target="../charts/chart32.xml"/><Relationship Id="rId3" Type="http://schemas.openxmlformats.org/officeDocument/2006/relationships/chart" Target="../charts/chart24.xml"/><Relationship Id="rId7" Type="http://schemas.openxmlformats.org/officeDocument/2006/relationships/chart" Target="../charts/chart27.xml"/><Relationship Id="rId12" Type="http://schemas.openxmlformats.org/officeDocument/2006/relationships/image" Target="../media/image2.png"/><Relationship Id="rId2" Type="http://schemas.openxmlformats.org/officeDocument/2006/relationships/chart" Target="../charts/chart23.xml"/><Relationship Id="rId1" Type="http://schemas.openxmlformats.org/officeDocument/2006/relationships/chart" Target="../charts/chart22.xml"/><Relationship Id="rId6" Type="http://schemas.openxmlformats.org/officeDocument/2006/relationships/chart" Target="../charts/chart26.xml"/><Relationship Id="rId11" Type="http://schemas.openxmlformats.org/officeDocument/2006/relationships/chart" Target="../charts/chart31.xml"/><Relationship Id="rId5" Type="http://schemas.openxmlformats.org/officeDocument/2006/relationships/image" Target="../media/image1.png"/><Relationship Id="rId15" Type="http://schemas.openxmlformats.org/officeDocument/2006/relationships/image" Target="../media/image4.png"/><Relationship Id="rId10" Type="http://schemas.openxmlformats.org/officeDocument/2006/relationships/chart" Target="../charts/chart30.xml"/><Relationship Id="rId4" Type="http://schemas.openxmlformats.org/officeDocument/2006/relationships/chart" Target="../charts/chart25.xml"/><Relationship Id="rId9" Type="http://schemas.openxmlformats.org/officeDocument/2006/relationships/chart" Target="../charts/chart29.xml"/><Relationship Id="rId14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140073</xdr:colOff>
      <xdr:row>8</xdr:row>
      <xdr:rowOff>49586</xdr:rowOff>
    </xdr:from>
    <xdr:to>
      <xdr:col>13</xdr:col>
      <xdr:colOff>610720</xdr:colOff>
      <xdr:row>21</xdr:row>
      <xdr:rowOff>33738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4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128867</xdr:colOff>
      <xdr:row>8</xdr:row>
      <xdr:rowOff>57430</xdr:rowOff>
    </xdr:from>
    <xdr:to>
      <xdr:col>6</xdr:col>
      <xdr:colOff>599514</xdr:colOff>
      <xdr:row>21</xdr:row>
      <xdr:rowOff>36139</xdr:rowOff>
    </xdr:to>
    <xdr:graphicFrame macro="">
      <xdr:nvGraphicFramePr>
        <xdr:cNvPr id="6" name="차트 5">
          <a:extLst>
            <a:ext uri="{FF2B5EF4-FFF2-40B4-BE49-F238E27FC236}">
              <a16:creationId xmlns:a16="http://schemas.microsoft.com/office/drawing/2014/main" xmlns="" id="{00000000-0008-0000-0400-000006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128867</xdr:colOff>
      <xdr:row>24</xdr:row>
      <xdr:rowOff>34737</xdr:rowOff>
    </xdr:from>
    <xdr:to>
      <xdr:col>6</xdr:col>
      <xdr:colOff>599514</xdr:colOff>
      <xdr:row>37</xdr:row>
      <xdr:rowOff>10083</xdr:rowOff>
    </xdr:to>
    <xdr:graphicFrame macro="">
      <xdr:nvGraphicFramePr>
        <xdr:cNvPr id="9" name="차트 8">
          <a:extLst>
            <a:ext uri="{FF2B5EF4-FFF2-40B4-BE49-F238E27FC236}">
              <a16:creationId xmlns:a16="http://schemas.microsoft.com/office/drawing/2014/main" xmlns="" id="{00000000-0008-0000-0400-00000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7</xdr:col>
      <xdr:colOff>140073</xdr:colOff>
      <xdr:row>24</xdr:row>
      <xdr:rowOff>34740</xdr:rowOff>
    </xdr:from>
    <xdr:to>
      <xdr:col>13</xdr:col>
      <xdr:colOff>610720</xdr:colOff>
      <xdr:row>37</xdr:row>
      <xdr:rowOff>10086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400-00000A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0</xdr:col>
      <xdr:colOff>128867</xdr:colOff>
      <xdr:row>39</xdr:row>
      <xdr:rowOff>45941</xdr:rowOff>
    </xdr:from>
    <xdr:to>
      <xdr:col>6</xdr:col>
      <xdr:colOff>599514</xdr:colOff>
      <xdr:row>52</xdr:row>
      <xdr:rowOff>21288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400-00000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7</xdr:col>
      <xdr:colOff>140073</xdr:colOff>
      <xdr:row>39</xdr:row>
      <xdr:rowOff>45941</xdr:rowOff>
    </xdr:from>
    <xdr:to>
      <xdr:col>13</xdr:col>
      <xdr:colOff>610720</xdr:colOff>
      <xdr:row>52</xdr:row>
      <xdr:rowOff>21288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4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0</xdr:col>
      <xdr:colOff>128867</xdr:colOff>
      <xdr:row>53</xdr:row>
      <xdr:rowOff>45936</xdr:rowOff>
    </xdr:from>
    <xdr:to>
      <xdr:col>6</xdr:col>
      <xdr:colOff>599514</xdr:colOff>
      <xdr:row>66</xdr:row>
      <xdr:rowOff>21284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4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7</xdr:col>
      <xdr:colOff>140073</xdr:colOff>
      <xdr:row>53</xdr:row>
      <xdr:rowOff>45933</xdr:rowOff>
    </xdr:from>
    <xdr:to>
      <xdr:col>13</xdr:col>
      <xdr:colOff>610720</xdr:colOff>
      <xdr:row>66</xdr:row>
      <xdr:rowOff>21281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4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0</xdr:col>
      <xdr:colOff>128867</xdr:colOff>
      <xdr:row>71</xdr:row>
      <xdr:rowOff>0</xdr:rowOff>
    </xdr:from>
    <xdr:to>
      <xdr:col>6</xdr:col>
      <xdr:colOff>599514</xdr:colOff>
      <xdr:row>83</xdr:row>
      <xdr:rowOff>166966</xdr:rowOff>
    </xdr:to>
    <xdr:graphicFrame macro="">
      <xdr:nvGraphicFramePr>
        <xdr:cNvPr id="17" name="차트 16">
          <a:extLst>
            <a:ext uri="{FF2B5EF4-FFF2-40B4-BE49-F238E27FC236}">
              <a16:creationId xmlns:a16="http://schemas.microsoft.com/office/drawing/2014/main" xmlns="" id="{00000000-0008-0000-0400-000011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140073</xdr:colOff>
      <xdr:row>71</xdr:row>
      <xdr:rowOff>0</xdr:rowOff>
    </xdr:from>
    <xdr:to>
      <xdr:col>13</xdr:col>
      <xdr:colOff>610720</xdr:colOff>
      <xdr:row>83</xdr:row>
      <xdr:rowOff>166967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4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128867</xdr:colOff>
      <xdr:row>84</xdr:row>
      <xdr:rowOff>191619</xdr:rowOff>
    </xdr:from>
    <xdr:to>
      <xdr:col>6</xdr:col>
      <xdr:colOff>599514</xdr:colOff>
      <xdr:row>97</xdr:row>
      <xdr:rowOff>166966</xdr:rowOff>
    </xdr:to>
    <xdr:graphicFrame macro="">
      <xdr:nvGraphicFramePr>
        <xdr:cNvPr id="19" name="차트 18">
          <a:extLst>
            <a:ext uri="{FF2B5EF4-FFF2-40B4-BE49-F238E27FC236}">
              <a16:creationId xmlns:a16="http://schemas.microsoft.com/office/drawing/2014/main" xmlns="" id="{00000000-0008-0000-0400-000013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7</xdr:col>
      <xdr:colOff>140073</xdr:colOff>
      <xdr:row>106</xdr:row>
      <xdr:rowOff>57911</xdr:rowOff>
    </xdr:from>
    <xdr:to>
      <xdr:col>13</xdr:col>
      <xdr:colOff>610720</xdr:colOff>
      <xdr:row>119</xdr:row>
      <xdr:rowOff>42063</xdr:rowOff>
    </xdr:to>
    <xdr:graphicFrame macro="">
      <xdr:nvGraphicFramePr>
        <xdr:cNvPr id="21" name="차트 20">
          <a:extLst>
            <a:ext uri="{FF2B5EF4-FFF2-40B4-BE49-F238E27FC236}">
              <a16:creationId xmlns:a16="http://schemas.microsoft.com/office/drawing/2014/main" xmlns="" id="{00000000-0008-0000-0400-00001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0</xdr:col>
      <xdr:colOff>128867</xdr:colOff>
      <xdr:row>106</xdr:row>
      <xdr:rowOff>57911</xdr:rowOff>
    </xdr:from>
    <xdr:to>
      <xdr:col>6</xdr:col>
      <xdr:colOff>599514</xdr:colOff>
      <xdr:row>119</xdr:row>
      <xdr:rowOff>42063</xdr:rowOff>
    </xdr:to>
    <xdr:graphicFrame macro="">
      <xdr:nvGraphicFramePr>
        <xdr:cNvPr id="23" name="차트 22">
          <a:extLst>
            <a:ext uri="{FF2B5EF4-FFF2-40B4-BE49-F238E27FC236}">
              <a16:creationId xmlns:a16="http://schemas.microsoft.com/office/drawing/2014/main" xmlns="" id="{00000000-0008-0000-0400-000017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0</xdr:col>
      <xdr:colOff>128867</xdr:colOff>
      <xdr:row>119</xdr:row>
      <xdr:rowOff>93968</xdr:rowOff>
    </xdr:from>
    <xdr:to>
      <xdr:col>6</xdr:col>
      <xdr:colOff>599514</xdr:colOff>
      <xdr:row>132</xdr:row>
      <xdr:rowOff>123265</xdr:rowOff>
    </xdr:to>
    <xdr:graphicFrame macro="">
      <xdr:nvGraphicFramePr>
        <xdr:cNvPr id="24" name="차트 23">
          <a:extLst>
            <a:ext uri="{FF2B5EF4-FFF2-40B4-BE49-F238E27FC236}">
              <a16:creationId xmlns:a16="http://schemas.microsoft.com/office/drawing/2014/main" xmlns="" id="{00000000-0008-0000-0400-000018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7</xdr:col>
      <xdr:colOff>140073</xdr:colOff>
      <xdr:row>119</xdr:row>
      <xdr:rowOff>93968</xdr:rowOff>
    </xdr:from>
    <xdr:to>
      <xdr:col>13</xdr:col>
      <xdr:colOff>610720</xdr:colOff>
      <xdr:row>132</xdr:row>
      <xdr:rowOff>123265</xdr:rowOff>
    </xdr:to>
    <xdr:graphicFrame macro="">
      <xdr:nvGraphicFramePr>
        <xdr:cNvPr id="25" name="차트 24">
          <a:extLst>
            <a:ext uri="{FF2B5EF4-FFF2-40B4-BE49-F238E27FC236}">
              <a16:creationId xmlns:a16="http://schemas.microsoft.com/office/drawing/2014/main" xmlns="" id="{00000000-0008-0000-0400-000019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  <xdr:twoCellAnchor>
    <xdr:from>
      <xdr:col>7</xdr:col>
      <xdr:colOff>140073</xdr:colOff>
      <xdr:row>144</xdr:row>
      <xdr:rowOff>12325</xdr:rowOff>
    </xdr:from>
    <xdr:to>
      <xdr:col>13</xdr:col>
      <xdr:colOff>610720</xdr:colOff>
      <xdr:row>156</xdr:row>
      <xdr:rowOff>200584</xdr:rowOff>
    </xdr:to>
    <xdr:graphicFrame macro="">
      <xdr:nvGraphicFramePr>
        <xdr:cNvPr id="27" name="차트 26">
          <a:extLst>
            <a:ext uri="{FF2B5EF4-FFF2-40B4-BE49-F238E27FC236}">
              <a16:creationId xmlns:a16="http://schemas.microsoft.com/office/drawing/2014/main" xmlns="" id="{00000000-0008-0000-0400-00001B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6"/>
        </a:graphicData>
      </a:graphic>
    </xdr:graphicFrame>
    <xdr:clientData/>
  </xdr:twoCellAnchor>
  <xdr:twoCellAnchor>
    <xdr:from>
      <xdr:col>0</xdr:col>
      <xdr:colOff>128867</xdr:colOff>
      <xdr:row>157</xdr:row>
      <xdr:rowOff>66755</xdr:rowOff>
    </xdr:from>
    <xdr:to>
      <xdr:col>6</xdr:col>
      <xdr:colOff>599514</xdr:colOff>
      <xdr:row>170</xdr:row>
      <xdr:rowOff>50907</xdr:rowOff>
    </xdr:to>
    <xdr:graphicFrame macro="">
      <xdr:nvGraphicFramePr>
        <xdr:cNvPr id="28" name="차트 27">
          <a:extLst>
            <a:ext uri="{FF2B5EF4-FFF2-40B4-BE49-F238E27FC236}">
              <a16:creationId xmlns:a16="http://schemas.microsoft.com/office/drawing/2014/main" xmlns="" id="{00000000-0008-0000-0400-00001C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7"/>
        </a:graphicData>
      </a:graphic>
    </xdr:graphicFrame>
    <xdr:clientData/>
  </xdr:twoCellAnchor>
  <xdr:twoCellAnchor>
    <xdr:from>
      <xdr:col>7</xdr:col>
      <xdr:colOff>140073</xdr:colOff>
      <xdr:row>157</xdr:row>
      <xdr:rowOff>66755</xdr:rowOff>
    </xdr:from>
    <xdr:to>
      <xdr:col>13</xdr:col>
      <xdr:colOff>610720</xdr:colOff>
      <xdr:row>170</xdr:row>
      <xdr:rowOff>50907</xdr:rowOff>
    </xdr:to>
    <xdr:graphicFrame macro="">
      <xdr:nvGraphicFramePr>
        <xdr:cNvPr id="29" name="차트 28">
          <a:extLst>
            <a:ext uri="{FF2B5EF4-FFF2-40B4-BE49-F238E27FC236}">
              <a16:creationId xmlns:a16="http://schemas.microsoft.com/office/drawing/2014/main" xmlns="" id="{00000000-0008-0000-0400-00001D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8"/>
        </a:graphicData>
      </a:graphic>
    </xdr:graphicFrame>
    <xdr:clientData/>
  </xdr:twoCellAnchor>
  <xdr:twoCellAnchor>
    <xdr:from>
      <xdr:col>0</xdr:col>
      <xdr:colOff>128867</xdr:colOff>
      <xdr:row>170</xdr:row>
      <xdr:rowOff>134788</xdr:rowOff>
    </xdr:from>
    <xdr:to>
      <xdr:col>6</xdr:col>
      <xdr:colOff>599514</xdr:colOff>
      <xdr:row>183</xdr:row>
      <xdr:rowOff>118940</xdr:rowOff>
    </xdr:to>
    <xdr:graphicFrame macro="">
      <xdr:nvGraphicFramePr>
        <xdr:cNvPr id="30" name="차트 29">
          <a:extLst>
            <a:ext uri="{FF2B5EF4-FFF2-40B4-BE49-F238E27FC236}">
              <a16:creationId xmlns:a16="http://schemas.microsoft.com/office/drawing/2014/main" xmlns="" id="{00000000-0008-0000-0400-00001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9"/>
        </a:graphicData>
      </a:graphic>
    </xdr:graphicFrame>
    <xdr:clientData/>
  </xdr:twoCellAnchor>
  <xdr:twoCellAnchor>
    <xdr:from>
      <xdr:col>7</xdr:col>
      <xdr:colOff>140073</xdr:colOff>
      <xdr:row>170</xdr:row>
      <xdr:rowOff>134788</xdr:rowOff>
    </xdr:from>
    <xdr:to>
      <xdr:col>13</xdr:col>
      <xdr:colOff>610720</xdr:colOff>
      <xdr:row>183</xdr:row>
      <xdr:rowOff>118940</xdr:rowOff>
    </xdr:to>
    <xdr:graphicFrame macro="">
      <xdr:nvGraphicFramePr>
        <xdr:cNvPr id="31" name="차트 30">
          <a:extLst>
            <a:ext uri="{FF2B5EF4-FFF2-40B4-BE49-F238E27FC236}">
              <a16:creationId xmlns:a16="http://schemas.microsoft.com/office/drawing/2014/main" xmlns="" id="{00000000-0008-0000-0400-00001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0"/>
        </a:graphicData>
      </a:graphic>
    </xdr:graphicFrame>
    <xdr:clientData/>
  </xdr:twoCellAnchor>
  <xdr:twoCellAnchor>
    <xdr:from>
      <xdr:col>0</xdr:col>
      <xdr:colOff>128867</xdr:colOff>
      <xdr:row>144</xdr:row>
      <xdr:rowOff>12326</xdr:rowOff>
    </xdr:from>
    <xdr:to>
      <xdr:col>6</xdr:col>
      <xdr:colOff>599514</xdr:colOff>
      <xdr:row>156</xdr:row>
      <xdr:rowOff>200585</xdr:rowOff>
    </xdr:to>
    <xdr:graphicFrame macro="">
      <xdr:nvGraphicFramePr>
        <xdr:cNvPr id="32" name="차트 31">
          <a:extLst>
            <a:ext uri="{FF2B5EF4-FFF2-40B4-BE49-F238E27FC236}">
              <a16:creationId xmlns:a16="http://schemas.microsoft.com/office/drawing/2014/main" xmlns="" id="{00000000-0008-0000-0400-00002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10</xdr:col>
      <xdr:colOff>666422</xdr:colOff>
      <xdr:row>55</xdr:row>
      <xdr:rowOff>6764</xdr:rowOff>
    </xdr:from>
    <xdr:to>
      <xdr:col>19</xdr:col>
      <xdr:colOff>144342</xdr:colOff>
      <xdr:row>66</xdr:row>
      <xdr:rowOff>98564</xdr:rowOff>
    </xdr:to>
    <xdr:graphicFrame macro="">
      <xdr:nvGraphicFramePr>
        <xdr:cNvPr id="2" name="차트 1">
          <a:extLst>
            <a:ext uri="{FF2B5EF4-FFF2-40B4-BE49-F238E27FC236}">
              <a16:creationId xmlns:a16="http://schemas.microsoft.com/office/drawing/2014/main" xmlns="" id="{00000000-0008-0000-0500-000002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259</xdr:colOff>
      <xdr:row>55</xdr:row>
      <xdr:rowOff>197</xdr:rowOff>
    </xdr:from>
    <xdr:to>
      <xdr:col>10</xdr:col>
      <xdr:colOff>16834</xdr:colOff>
      <xdr:row>66</xdr:row>
      <xdr:rowOff>91997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xmlns="" id="{00000000-0008-0000-0500-000003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</xdr:col>
      <xdr:colOff>1286</xdr:colOff>
      <xdr:row>80</xdr:row>
      <xdr:rowOff>912</xdr:rowOff>
    </xdr:from>
    <xdr:to>
      <xdr:col>10</xdr:col>
      <xdr:colOff>22904</xdr:colOff>
      <xdr:row>91</xdr:row>
      <xdr:rowOff>142017</xdr:rowOff>
    </xdr:to>
    <xdr:graphicFrame macro="">
      <xdr:nvGraphicFramePr>
        <xdr:cNvPr id="4" name="차트 3">
          <a:extLst>
            <a:ext uri="{FF2B5EF4-FFF2-40B4-BE49-F238E27FC236}">
              <a16:creationId xmlns:a16="http://schemas.microsoft.com/office/drawing/2014/main" xmlns="" id="{00000000-0008-0000-0500-000004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10</xdr:col>
      <xdr:colOff>663465</xdr:colOff>
      <xdr:row>79</xdr:row>
      <xdr:rowOff>229913</xdr:rowOff>
    </xdr:from>
    <xdr:to>
      <xdr:col>20</xdr:col>
      <xdr:colOff>1911</xdr:colOff>
      <xdr:row>91</xdr:row>
      <xdr:rowOff>141105</xdr:rowOff>
    </xdr:to>
    <xdr:graphicFrame macro="">
      <xdr:nvGraphicFramePr>
        <xdr:cNvPr id="5" name="차트 4">
          <a:extLst>
            <a:ext uri="{FF2B5EF4-FFF2-40B4-BE49-F238E27FC236}">
              <a16:creationId xmlns:a16="http://schemas.microsoft.com/office/drawing/2014/main" xmlns="" id="{00000000-0008-0000-0500-000005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6" name="그림 5">
          <a:extLst>
            <a:ext uri="{FF2B5EF4-FFF2-40B4-BE49-F238E27FC236}">
              <a16:creationId xmlns:a16="http://schemas.microsoft.com/office/drawing/2014/main" xmlns="" id="{00000000-0008-0000-0500-000006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7" name="그림 6">
          <a:extLst>
            <a:ext uri="{FF2B5EF4-FFF2-40B4-BE49-F238E27FC236}">
              <a16:creationId xmlns:a16="http://schemas.microsoft.com/office/drawing/2014/main" xmlns="" id="{00000000-0008-0000-0500-000007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6</xdr:col>
      <xdr:colOff>513</xdr:colOff>
      <xdr:row>3</xdr:row>
      <xdr:rowOff>7484</xdr:rowOff>
    </xdr:to>
    <xdr:pic>
      <xdr:nvPicPr>
        <xdr:cNvPr id="8" name="그림 7">
          <a:extLst>
            <a:ext uri="{FF2B5EF4-FFF2-40B4-BE49-F238E27FC236}">
              <a16:creationId xmlns:a16="http://schemas.microsoft.com/office/drawing/2014/main" xmlns="" id="{00000000-0008-0000-0500-000008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339333" cy="669752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0</xdr:row>
      <xdr:rowOff>0</xdr:rowOff>
    </xdr:from>
    <xdr:to>
      <xdr:col>7</xdr:col>
      <xdr:colOff>218953</xdr:colOff>
      <xdr:row>3</xdr:row>
      <xdr:rowOff>179294</xdr:rowOff>
    </xdr:to>
    <xdr:pic>
      <xdr:nvPicPr>
        <xdr:cNvPr id="9" name="그림 8">
          <a:extLst>
            <a:ext uri="{FF2B5EF4-FFF2-40B4-BE49-F238E27FC236}">
              <a16:creationId xmlns:a16="http://schemas.microsoft.com/office/drawing/2014/main" xmlns="" id="{00000000-0008-0000-0500-000009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0"/>
          <a:ext cx="2643498" cy="831273"/>
        </a:xfrm>
        <a:prstGeom prst="rect">
          <a:avLst/>
        </a:prstGeom>
      </xdr:spPr>
    </xdr:pic>
    <xdr:clientData/>
  </xdr:twoCellAnchor>
  <xdr:twoCellAnchor>
    <xdr:from>
      <xdr:col>1</xdr:col>
      <xdr:colOff>49944</xdr:colOff>
      <xdr:row>21</xdr:row>
      <xdr:rowOff>685</xdr:rowOff>
    </xdr:from>
    <xdr:to>
      <xdr:col>10</xdr:col>
      <xdr:colOff>409575</xdr:colOff>
      <xdr:row>32</xdr:row>
      <xdr:rowOff>141791</xdr:rowOff>
    </xdr:to>
    <xdr:graphicFrame macro="">
      <xdr:nvGraphicFramePr>
        <xdr:cNvPr id="10" name="차트 9">
          <a:extLst>
            <a:ext uri="{FF2B5EF4-FFF2-40B4-BE49-F238E27FC236}">
              <a16:creationId xmlns:a16="http://schemas.microsoft.com/office/drawing/2014/main" xmlns="" id="{00000000-0008-0000-0500-00000A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662593</xdr:colOff>
      <xdr:row>21</xdr:row>
      <xdr:rowOff>5017</xdr:rowOff>
    </xdr:from>
    <xdr:to>
      <xdr:col>20</xdr:col>
      <xdr:colOff>652</xdr:colOff>
      <xdr:row>32</xdr:row>
      <xdr:rowOff>146123</xdr:rowOff>
    </xdr:to>
    <xdr:graphicFrame macro="">
      <xdr:nvGraphicFramePr>
        <xdr:cNvPr id="11" name="차트 10">
          <a:extLst>
            <a:ext uri="{FF2B5EF4-FFF2-40B4-BE49-F238E27FC236}">
              <a16:creationId xmlns:a16="http://schemas.microsoft.com/office/drawing/2014/main" xmlns="" id="{00000000-0008-0000-0500-00000B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0</xdr:col>
      <xdr:colOff>302000</xdr:colOff>
      <xdr:row>107</xdr:row>
      <xdr:rowOff>910</xdr:rowOff>
    </xdr:from>
    <xdr:to>
      <xdr:col>10</xdr:col>
      <xdr:colOff>13775</xdr:colOff>
      <xdr:row>118</xdr:row>
      <xdr:rowOff>92710</xdr:rowOff>
    </xdr:to>
    <xdr:graphicFrame macro="">
      <xdr:nvGraphicFramePr>
        <xdr:cNvPr id="13" name="차트 12">
          <a:extLst>
            <a:ext uri="{FF2B5EF4-FFF2-40B4-BE49-F238E27FC236}">
              <a16:creationId xmlns:a16="http://schemas.microsoft.com/office/drawing/2014/main" xmlns="" id="{00000000-0008-0000-0500-00000D000000}"/>
            </a:ext>
          </a:extLst>
        </xdr:cNvPr>
        <xdr:cNvGraphicFramePr>
          <a:graphicFrameLocks noChangeAspect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</xdr:col>
      <xdr:colOff>1030</xdr:colOff>
      <xdr:row>158</xdr:row>
      <xdr:rowOff>1</xdr:rowOff>
    </xdr:from>
    <xdr:to>
      <xdr:col>10</xdr:col>
      <xdr:colOff>22648</xdr:colOff>
      <xdr:row>169</xdr:row>
      <xdr:rowOff>141107</xdr:rowOff>
    </xdr:to>
    <xdr:graphicFrame macro="">
      <xdr:nvGraphicFramePr>
        <xdr:cNvPr id="14" name="차트 13">
          <a:extLst>
            <a:ext uri="{FF2B5EF4-FFF2-40B4-BE49-F238E27FC236}">
              <a16:creationId xmlns:a16="http://schemas.microsoft.com/office/drawing/2014/main" xmlns="" id="{00000000-0008-0000-0500-00000E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10</xdr:col>
      <xdr:colOff>663979</xdr:colOff>
      <xdr:row>158</xdr:row>
      <xdr:rowOff>1</xdr:rowOff>
    </xdr:from>
    <xdr:to>
      <xdr:col>20</xdr:col>
      <xdr:colOff>2425</xdr:colOff>
      <xdr:row>169</xdr:row>
      <xdr:rowOff>141107</xdr:rowOff>
    </xdr:to>
    <xdr:graphicFrame macro="">
      <xdr:nvGraphicFramePr>
        <xdr:cNvPr id="15" name="차트 14">
          <a:extLst>
            <a:ext uri="{FF2B5EF4-FFF2-40B4-BE49-F238E27FC236}">
              <a16:creationId xmlns:a16="http://schemas.microsoft.com/office/drawing/2014/main" xmlns="" id="{00000000-0008-0000-0500-00000F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0</xdr:col>
      <xdr:colOff>302558</xdr:colOff>
      <xdr:row>182</xdr:row>
      <xdr:rowOff>224117</xdr:rowOff>
    </xdr:from>
    <xdr:to>
      <xdr:col>10</xdr:col>
      <xdr:colOff>21617</xdr:colOff>
      <xdr:row>194</xdr:row>
      <xdr:rowOff>141105</xdr:rowOff>
    </xdr:to>
    <xdr:graphicFrame macro="">
      <xdr:nvGraphicFramePr>
        <xdr:cNvPr id="16" name="차트 15">
          <a:extLst>
            <a:ext uri="{FF2B5EF4-FFF2-40B4-BE49-F238E27FC236}">
              <a16:creationId xmlns:a16="http://schemas.microsoft.com/office/drawing/2014/main" xmlns="" id="{00000000-0008-0000-0500-000010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 editAs="oneCell">
    <xdr:from>
      <xdr:col>1</xdr:col>
      <xdr:colOff>104776</xdr:colOff>
      <xdr:row>131</xdr:row>
      <xdr:rowOff>152401</xdr:rowOff>
    </xdr:from>
    <xdr:to>
      <xdr:col>12</xdr:col>
      <xdr:colOff>581026</xdr:colOff>
      <xdr:row>152</xdr:row>
      <xdr:rowOff>21495</xdr:rowOff>
    </xdr:to>
    <xdr:pic>
      <xdr:nvPicPr>
        <xdr:cNvPr id="12" name="그림 11">
          <a:extLst>
            <a:ext uri="{FF2B5EF4-FFF2-40B4-BE49-F238E27FC236}">
              <a16:creationId xmlns:a16="http://schemas.microsoft.com/office/drawing/2014/main" xmlns="" id="{00000000-0008-0000-0500-00000C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409576" y="30099001"/>
          <a:ext cx="5086350" cy="4669694"/>
        </a:xfrm>
        <a:prstGeom prst="rect">
          <a:avLst/>
        </a:prstGeom>
        <a:ln w="19050">
          <a:solidFill>
            <a:srgbClr val="16A8DC"/>
          </a:solidFill>
        </a:ln>
      </xdr:spPr>
    </xdr:pic>
    <xdr:clientData/>
  </xdr:twoCellAnchor>
  <xdr:twoCellAnchor>
    <xdr:from>
      <xdr:col>10</xdr:col>
      <xdr:colOff>671763</xdr:colOff>
      <xdr:row>107</xdr:row>
      <xdr:rowOff>0</xdr:rowOff>
    </xdr:from>
    <xdr:to>
      <xdr:col>20</xdr:col>
      <xdr:colOff>32</xdr:colOff>
      <xdr:row>118</xdr:row>
      <xdr:rowOff>91800</xdr:rowOff>
    </xdr:to>
    <xdr:graphicFrame macro="">
      <xdr:nvGraphicFramePr>
        <xdr:cNvPr id="18" name="차트 17">
          <a:extLst>
            <a:ext uri="{FF2B5EF4-FFF2-40B4-BE49-F238E27FC236}">
              <a16:creationId xmlns:a16="http://schemas.microsoft.com/office/drawing/2014/main" xmlns="" id="{00000000-0008-0000-0500-000012000000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14</xdr:col>
      <xdr:colOff>2241</xdr:colOff>
      <xdr:row>131</xdr:row>
      <xdr:rowOff>134470</xdr:rowOff>
    </xdr:from>
    <xdr:to>
      <xdr:col>19</xdr:col>
      <xdr:colOff>133517</xdr:colOff>
      <xdr:row>152</xdr:row>
      <xdr:rowOff>44823</xdr:rowOff>
    </xdr:to>
    <xdr:sp macro="" textlink="">
      <xdr:nvSpPr>
        <xdr:cNvPr id="38" name="자유형 37">
          <a:extLst>
            <a:ext uri="{FF2B5EF4-FFF2-40B4-BE49-F238E27FC236}">
              <a16:creationId xmlns:a16="http://schemas.microsoft.com/office/drawing/2014/main" xmlns="" id="{00000000-0008-0000-0500-000026000000}"/>
            </a:ext>
          </a:extLst>
        </xdr:cNvPr>
        <xdr:cNvSpPr/>
      </xdr:nvSpPr>
      <xdr:spPr>
        <a:xfrm>
          <a:off x="5739653" y="29493882"/>
          <a:ext cx="2787070" cy="4616823"/>
        </a:xfrm>
        <a:custGeom>
          <a:avLst/>
          <a:gdLst>
            <a:gd name="connsiteX0" fmla="*/ 0 w 2962409"/>
            <a:gd name="connsiteY0" fmla="*/ 0 h 3686884"/>
            <a:gd name="connsiteX1" fmla="*/ 2962409 w 2962409"/>
            <a:gd name="connsiteY1" fmla="*/ 0 h 3686884"/>
            <a:gd name="connsiteX2" fmla="*/ 2962409 w 2962409"/>
            <a:gd name="connsiteY2" fmla="*/ 3065665 h 3686884"/>
            <a:gd name="connsiteX3" fmla="*/ 2272476 w 2962409"/>
            <a:gd name="connsiteY3" fmla="*/ 3686884 h 3686884"/>
            <a:gd name="connsiteX4" fmla="*/ 0 w 2962409"/>
            <a:gd name="connsiteY4" fmla="*/ 3686884 h 3686884"/>
          </a:gdLst>
          <a:ahLst/>
          <a:cxnLst>
            <a:cxn ang="0">
              <a:pos x="connsiteX0" y="connsiteY0"/>
            </a:cxn>
            <a:cxn ang="0">
              <a:pos x="connsiteX1" y="connsiteY1"/>
            </a:cxn>
            <a:cxn ang="0">
              <a:pos x="connsiteX2" y="connsiteY2"/>
            </a:cxn>
            <a:cxn ang="0">
              <a:pos x="connsiteX3" y="connsiteY3"/>
            </a:cxn>
            <a:cxn ang="0">
              <a:pos x="connsiteX4" y="connsiteY4"/>
            </a:cxn>
          </a:cxnLst>
          <a:rect l="l" t="t" r="r" b="b"/>
          <a:pathLst>
            <a:path w="2962409" h="3686884">
              <a:moveTo>
                <a:pt x="0" y="0"/>
              </a:moveTo>
              <a:lnTo>
                <a:pt x="2962409" y="0"/>
              </a:lnTo>
              <a:lnTo>
                <a:pt x="2962409" y="3065665"/>
              </a:lnTo>
              <a:lnTo>
                <a:pt x="2272476" y="3686884"/>
              </a:lnTo>
              <a:lnTo>
                <a:pt x="0" y="3686884"/>
              </a:lnTo>
              <a:close/>
            </a:path>
          </a:pathLst>
        </a:custGeom>
        <a:ln/>
      </xdr:spPr>
      <xdr:style>
        <a:lnRef idx="2">
          <a:schemeClr val="accent6"/>
        </a:lnRef>
        <a:fillRef idx="1">
          <a:schemeClr val="lt1"/>
        </a:fillRef>
        <a:effectRef idx="0">
          <a:schemeClr val="accent6"/>
        </a:effectRef>
        <a:fontRef idx="minor">
          <a:schemeClr val="dk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dk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18</xdr:col>
      <xdr:colOff>11523</xdr:colOff>
      <xdr:row>147</xdr:row>
      <xdr:rowOff>120305</xdr:rowOff>
    </xdr:from>
    <xdr:to>
      <xdr:col>18</xdr:col>
      <xdr:colOff>544800</xdr:colOff>
      <xdr:row>151</xdr:row>
      <xdr:rowOff>223377</xdr:rowOff>
    </xdr:to>
    <xdr:sp macro="" textlink="">
      <xdr:nvSpPr>
        <xdr:cNvPr id="39" name="이등변 삼각형 38">
          <a:extLst>
            <a:ext uri="{FF2B5EF4-FFF2-40B4-BE49-F238E27FC236}">
              <a16:creationId xmlns:a16="http://schemas.microsoft.com/office/drawing/2014/main" xmlns="" id="{00000000-0008-0000-0500-000027000000}"/>
            </a:ext>
          </a:extLst>
        </xdr:cNvPr>
        <xdr:cNvSpPr/>
      </xdr:nvSpPr>
      <xdr:spPr>
        <a:xfrm rot="18580902">
          <a:off x="7469955" y="34086964"/>
          <a:ext cx="1020935" cy="533277"/>
        </a:xfrm>
        <a:prstGeom prst="triangle">
          <a:avLst>
            <a:gd name="adj" fmla="val 52036"/>
          </a:avLst>
        </a:prstGeom>
        <a:solidFill>
          <a:schemeClr val="bg1">
            <a:lumMod val="95000"/>
          </a:schemeClr>
        </a:solidFill>
        <a:ln w="22225">
          <a:solidFill>
            <a:srgbClr val="F6A46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wrap="square" rtlCol="0" anchor="ctr"/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lt1"/>
              </a:solidFill>
              <a:latin typeface="+mn-lt"/>
              <a:ea typeface="+mn-ea"/>
              <a:cs typeface="+mn-cs"/>
            </a:defRPr>
          </a:lvl9pPr>
        </a:lstStyle>
        <a:p>
          <a:pPr algn="ctr"/>
          <a:endParaRPr lang="ko-KR" altLang="en-US" sz="2000">
            <a:latin typeface="고도 B"/>
          </a:endParaRPr>
        </a:p>
      </xdr:txBody>
    </xdr:sp>
    <xdr:clientData/>
  </xdr:twoCellAnchor>
  <xdr:twoCellAnchor>
    <xdr:from>
      <xdr:col>14</xdr:col>
      <xdr:colOff>2241</xdr:colOff>
      <xdr:row>133</xdr:row>
      <xdr:rowOff>124727</xdr:rowOff>
    </xdr:from>
    <xdr:to>
      <xdr:col>19</xdr:col>
      <xdr:colOff>133517</xdr:colOff>
      <xdr:row>133</xdr:row>
      <xdr:rowOff>124727</xdr:rowOff>
    </xdr:to>
    <xdr:cxnSp macro="">
      <xdr:nvCxnSpPr>
        <xdr:cNvPr id="40" name="직선 연결선 39">
          <a:extLst>
            <a:ext uri="{FF2B5EF4-FFF2-40B4-BE49-F238E27FC236}">
              <a16:creationId xmlns:a16="http://schemas.microsoft.com/office/drawing/2014/main" xmlns="" id="{00000000-0008-0000-0500-000028000000}"/>
            </a:ext>
          </a:extLst>
        </xdr:cNvPr>
        <xdr:cNvCxnSpPr/>
      </xdr:nvCxnSpPr>
      <xdr:spPr>
        <a:xfrm>
          <a:off x="5739653" y="29932374"/>
          <a:ext cx="2787070" cy="0"/>
        </a:xfrm>
        <a:prstGeom prst="line">
          <a:avLst/>
        </a:prstGeom>
        <a:ln w="9525" cap="flat" cmpd="sng" algn="ctr">
          <a:solidFill>
            <a:schemeClr val="accent6"/>
          </a:solidFill>
          <a:prstDash val="dash"/>
          <a:round/>
          <a:headEnd type="none" w="med" len="med"/>
          <a:tailEnd type="none" w="med" len="med"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</xdr:cxnSp>
    <xdr:clientData/>
  </xdr:twoCellAnchor>
  <xdr:twoCellAnchor>
    <xdr:from>
      <xdr:col>18</xdr:col>
      <xdr:colOff>422630</xdr:colOff>
      <xdr:row>142</xdr:row>
      <xdr:rowOff>193896</xdr:rowOff>
    </xdr:from>
    <xdr:to>
      <xdr:col>19</xdr:col>
      <xdr:colOff>56029</xdr:colOff>
      <xdr:row>148</xdr:row>
      <xdr:rowOff>81334</xdr:rowOff>
    </xdr:to>
    <xdr:grpSp>
      <xdr:nvGrpSpPr>
        <xdr:cNvPr id="41" name="그룹 40">
          <a:extLst>
            <a:ext uri="{FF2B5EF4-FFF2-40B4-BE49-F238E27FC236}">
              <a16:creationId xmlns:a16="http://schemas.microsoft.com/office/drawing/2014/main" xmlns="" id="{00000000-0008-0000-0500-000029000000}"/>
            </a:ext>
          </a:extLst>
        </xdr:cNvPr>
        <xdr:cNvGrpSpPr/>
      </xdr:nvGrpSpPr>
      <xdr:grpSpPr>
        <a:xfrm rot="989593">
          <a:off x="8147405" y="32645571"/>
          <a:ext cx="319199" cy="1259038"/>
          <a:chOff x="7092279" y="771550"/>
          <a:chExt cx="461662" cy="3722716"/>
        </a:xfrm>
      </xdr:grpSpPr>
      <xdr:grpSp>
        <xdr:nvGrpSpPr>
          <xdr:cNvPr id="42" name="그룹 41">
            <a:extLst>
              <a:ext uri="{FF2B5EF4-FFF2-40B4-BE49-F238E27FC236}">
                <a16:creationId xmlns:a16="http://schemas.microsoft.com/office/drawing/2014/main" xmlns="" id="{00000000-0008-0000-0500-00002A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47" name="이등변 삼각형 46">
              <a:extLst>
                <a:ext uri="{FF2B5EF4-FFF2-40B4-BE49-F238E27FC236}">
                  <a16:creationId xmlns:a16="http://schemas.microsoft.com/office/drawing/2014/main" xmlns="" id="{00000000-0008-0000-0500-00002F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8" name="이등변 삼각형 47">
              <a:extLst>
                <a:ext uri="{FF2B5EF4-FFF2-40B4-BE49-F238E27FC236}">
                  <a16:creationId xmlns:a16="http://schemas.microsoft.com/office/drawing/2014/main" xmlns="" id="{00000000-0008-0000-0500-000030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43" name="자유형 42">
            <a:extLst>
              <a:ext uri="{FF2B5EF4-FFF2-40B4-BE49-F238E27FC236}">
                <a16:creationId xmlns:a16="http://schemas.microsoft.com/office/drawing/2014/main" xmlns="" id="{00000000-0008-0000-0500-00002B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44" name="그룹 43">
            <a:extLst>
              <a:ext uri="{FF2B5EF4-FFF2-40B4-BE49-F238E27FC236}">
                <a16:creationId xmlns:a16="http://schemas.microsoft.com/office/drawing/2014/main" xmlns="" id="{00000000-0008-0000-0500-00002C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45" name="타원 44">
              <a:extLst>
                <a:ext uri="{FF2B5EF4-FFF2-40B4-BE49-F238E27FC236}">
                  <a16:creationId xmlns:a16="http://schemas.microsoft.com/office/drawing/2014/main" xmlns="" id="{00000000-0008-0000-0500-00002D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46" name="직사각형 45">
              <a:extLst>
                <a:ext uri="{FF2B5EF4-FFF2-40B4-BE49-F238E27FC236}">
                  <a16:creationId xmlns:a16="http://schemas.microsoft.com/office/drawing/2014/main" xmlns="" id="{00000000-0008-0000-0500-00002E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18</xdr:col>
      <xdr:colOff>106494</xdr:colOff>
      <xdr:row>143</xdr:row>
      <xdr:rowOff>55663</xdr:rowOff>
    </xdr:from>
    <xdr:to>
      <xdr:col>18</xdr:col>
      <xdr:colOff>423452</xdr:colOff>
      <xdr:row>149</xdr:row>
      <xdr:rowOff>218935</xdr:rowOff>
    </xdr:to>
    <xdr:grpSp>
      <xdr:nvGrpSpPr>
        <xdr:cNvPr id="49" name="그룹 48">
          <a:extLst>
            <a:ext uri="{FF2B5EF4-FFF2-40B4-BE49-F238E27FC236}">
              <a16:creationId xmlns:a16="http://schemas.microsoft.com/office/drawing/2014/main" xmlns="" id="{00000000-0008-0000-0500-000031000000}"/>
            </a:ext>
          </a:extLst>
        </xdr:cNvPr>
        <xdr:cNvGrpSpPr/>
      </xdr:nvGrpSpPr>
      <xdr:grpSpPr>
        <a:xfrm rot="20406011">
          <a:off x="7831269" y="32735938"/>
          <a:ext cx="316958" cy="1534872"/>
          <a:chOff x="7092279" y="771550"/>
          <a:chExt cx="461662" cy="3722716"/>
        </a:xfrm>
      </xdr:grpSpPr>
      <xdr:grpSp>
        <xdr:nvGrpSpPr>
          <xdr:cNvPr id="50" name="그룹 49">
            <a:extLst>
              <a:ext uri="{FF2B5EF4-FFF2-40B4-BE49-F238E27FC236}">
                <a16:creationId xmlns:a16="http://schemas.microsoft.com/office/drawing/2014/main" xmlns="" id="{00000000-0008-0000-0500-00003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55" name="이등변 삼각형 54">
              <a:extLst>
                <a:ext uri="{FF2B5EF4-FFF2-40B4-BE49-F238E27FC236}">
                  <a16:creationId xmlns:a16="http://schemas.microsoft.com/office/drawing/2014/main" xmlns="" id="{00000000-0008-0000-0500-00003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6" name="이등변 삼각형 55">
              <a:extLst>
                <a:ext uri="{FF2B5EF4-FFF2-40B4-BE49-F238E27FC236}">
                  <a16:creationId xmlns:a16="http://schemas.microsoft.com/office/drawing/2014/main" xmlns="" id="{00000000-0008-0000-0500-00003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51" name="자유형 50">
            <a:extLst>
              <a:ext uri="{FF2B5EF4-FFF2-40B4-BE49-F238E27FC236}">
                <a16:creationId xmlns:a16="http://schemas.microsoft.com/office/drawing/2014/main" xmlns="" id="{00000000-0008-0000-0500-00003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52" name="그룹 51">
            <a:extLst>
              <a:ext uri="{FF2B5EF4-FFF2-40B4-BE49-F238E27FC236}">
                <a16:creationId xmlns:a16="http://schemas.microsoft.com/office/drawing/2014/main" xmlns="" id="{00000000-0008-0000-0500-00003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53" name="타원 52">
              <a:extLst>
                <a:ext uri="{FF2B5EF4-FFF2-40B4-BE49-F238E27FC236}">
                  <a16:creationId xmlns:a16="http://schemas.microsoft.com/office/drawing/2014/main" xmlns="" id="{00000000-0008-0000-0500-00003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54" name="직사각형 53">
              <a:extLst>
                <a:ext uri="{FF2B5EF4-FFF2-40B4-BE49-F238E27FC236}">
                  <a16:creationId xmlns:a16="http://schemas.microsoft.com/office/drawing/2014/main" xmlns="" id="{00000000-0008-0000-0500-00003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14</xdr:col>
      <xdr:colOff>106864</xdr:colOff>
      <xdr:row>134</xdr:row>
      <xdr:rowOff>179295</xdr:rowOff>
    </xdr:from>
    <xdr:to>
      <xdr:col>20</xdr:col>
      <xdr:colOff>133350</xdr:colOff>
      <xdr:row>151</xdr:row>
      <xdr:rowOff>201706</xdr:rowOff>
    </xdr:to>
    <xdr:sp macro="" textlink="">
      <xdr:nvSpPr>
        <xdr:cNvPr id="75" name="TextBox 74">
          <a:extLst>
            <a:ext uri="{FF2B5EF4-FFF2-40B4-BE49-F238E27FC236}">
              <a16:creationId xmlns:a16="http://schemas.microsoft.com/office/drawing/2014/main" xmlns="" id="{00000000-0008-0000-0500-00004B000000}"/>
            </a:ext>
          </a:extLst>
        </xdr:cNvPr>
        <xdr:cNvSpPr txBox="1"/>
      </xdr:nvSpPr>
      <xdr:spPr>
        <a:xfrm>
          <a:off x="5850439" y="30802170"/>
          <a:ext cx="2836361" cy="390861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noAutofit/>
        </a:bodyPr>
        <a:lstStyle/>
        <a:p>
          <a:pPr algn="l"/>
          <a:r>
            <a:rPr lang="ko-KR" altLang="en-US" sz="1100">
              <a:latin typeface="+mn-ea"/>
              <a:ea typeface="+mn-ea"/>
            </a:rPr>
            <a:t>버섯류 </a:t>
          </a:r>
          <a:r>
            <a:rPr lang="en-US" altLang="ko-KR" sz="1100">
              <a:latin typeface="+mn-ea"/>
              <a:ea typeface="+mn-ea"/>
            </a:rPr>
            <a:t>: </a:t>
          </a:r>
          <a:r>
            <a:rPr lang="ko-KR" altLang="en-US" sz="1100">
              <a:latin typeface="+mn-ea"/>
              <a:ea typeface="+mn-ea"/>
            </a:rPr>
            <a:t>비타민</a:t>
          </a:r>
          <a:r>
            <a:rPr lang="en-US" altLang="ko-KR" sz="1100">
              <a:latin typeface="+mn-ea"/>
              <a:ea typeface="+mn-ea"/>
            </a:rPr>
            <a:t>B2/</a:t>
          </a:r>
          <a:r>
            <a:rPr lang="ko-KR" altLang="en-US" sz="1100">
              <a:latin typeface="+mn-ea"/>
              <a:ea typeface="+mn-ea"/>
            </a:rPr>
            <a:t>무기질</a:t>
          </a:r>
          <a:r>
            <a:rPr lang="en-US" altLang="ko-KR" sz="1100">
              <a:latin typeface="+mn-ea"/>
              <a:ea typeface="+mn-ea"/>
            </a:rPr>
            <a:t>(</a:t>
          </a:r>
          <a:r>
            <a:rPr lang="ko-KR" altLang="en-US" sz="1100">
              <a:latin typeface="+mn-ea"/>
              <a:ea typeface="+mn-ea"/>
            </a:rPr>
            <a:t>인</a:t>
          </a:r>
          <a:r>
            <a:rPr lang="en-US" altLang="ko-KR" sz="1100">
              <a:latin typeface="+mn-ea"/>
              <a:ea typeface="+mn-ea"/>
            </a:rPr>
            <a:t>)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녹황색 채소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ABC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및 염류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채소류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/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과일류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C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해조류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</a:t>
          </a:r>
          <a:r>
            <a:rPr lang="ko-KR" altLang="en-US" sz="1100">
              <a:latin typeface="+mn-ea"/>
              <a:ea typeface="+mn-ea"/>
            </a:rPr>
            <a:t>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무기질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(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요오드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,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칼슘 등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),</a:t>
          </a: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           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A, B1, B2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▷ 자외선을 쬐면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에르고스테롤이 많기 때문에</a:t>
          </a:r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비타민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D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가 합성됩니다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.</a:t>
          </a:r>
        </a:p>
        <a:p>
          <a:pPr algn="l"/>
          <a:endParaRPr lang="en-US" altLang="ko-KR" sz="1100" b="0" i="0" u="none" strike="noStrike">
            <a:solidFill>
              <a:schemeClr val="tx1"/>
            </a:solidFill>
            <a:effectLst/>
            <a:latin typeface="+mn-ea"/>
            <a:ea typeface="+mn-ea"/>
            <a:cs typeface="+mn-cs"/>
          </a:endParaRPr>
        </a:p>
        <a:p>
          <a:pPr algn="l"/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자료출처 </a:t>
          </a:r>
          <a:r>
            <a:rPr lang="en-US" altLang="ko-KR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: </a:t>
          </a:r>
          <a:r>
            <a:rPr lang="ko-KR" altLang="en-US" sz="1100" b="0" i="0" u="none" strike="noStrike">
              <a:solidFill>
                <a:schemeClr val="tx1"/>
              </a:solidFill>
              <a:effectLst/>
              <a:latin typeface="+mn-ea"/>
              <a:ea typeface="+mn-ea"/>
              <a:cs typeface="+mn-cs"/>
            </a:rPr>
            <a:t>한국영양학회</a:t>
          </a:r>
          <a:r>
            <a:rPr lang="ko-KR" altLang="en-US" sz="1100">
              <a:latin typeface="+mn-ea"/>
              <a:ea typeface="+mn-ea"/>
            </a:rPr>
            <a:t> </a:t>
          </a:r>
        </a:p>
      </xdr:txBody>
    </xdr:sp>
    <xdr:clientData/>
  </xdr:twoCellAnchor>
  <xdr:twoCellAnchor>
    <xdr:from>
      <xdr:col>11</xdr:col>
      <xdr:colOff>8963</xdr:colOff>
      <xdr:row>183</xdr:row>
      <xdr:rowOff>22412</xdr:rowOff>
    </xdr:from>
    <xdr:to>
      <xdr:col>19</xdr:col>
      <xdr:colOff>0</xdr:colOff>
      <xdr:row>204</xdr:row>
      <xdr:rowOff>0</xdr:rowOff>
    </xdr:to>
    <xdr:grpSp>
      <xdr:nvGrpSpPr>
        <xdr:cNvPr id="78" name="그룹 77">
          <a:extLst>
            <a:ext uri="{FF2B5EF4-FFF2-40B4-BE49-F238E27FC236}">
              <a16:creationId xmlns:a16="http://schemas.microsoft.com/office/drawing/2014/main" xmlns="" id="{00000000-0008-0000-0500-00004E000000}"/>
            </a:ext>
          </a:extLst>
        </xdr:cNvPr>
        <xdr:cNvGrpSpPr/>
      </xdr:nvGrpSpPr>
      <xdr:grpSpPr>
        <a:xfrm>
          <a:off x="4780988" y="41846687"/>
          <a:ext cx="3629587" cy="4778188"/>
          <a:chOff x="3256837" y="997445"/>
          <a:chExt cx="2962409" cy="3686884"/>
        </a:xfrm>
      </xdr:grpSpPr>
      <xdr:sp macro="" textlink="">
        <xdr:nvSpPr>
          <xdr:cNvPr id="96" name="자유형 95">
            <a:extLst>
              <a:ext uri="{FF2B5EF4-FFF2-40B4-BE49-F238E27FC236}">
                <a16:creationId xmlns:a16="http://schemas.microsoft.com/office/drawing/2014/main" xmlns="" id="{00000000-0008-0000-0500-000060000000}"/>
              </a:ext>
            </a:extLst>
          </xdr:cNvPr>
          <xdr:cNvSpPr/>
        </xdr:nvSpPr>
        <xdr:spPr>
          <a:xfrm>
            <a:off x="3256837" y="997445"/>
            <a:ext cx="2962409" cy="3686884"/>
          </a:xfrm>
          <a:custGeom>
            <a:avLst/>
            <a:gdLst>
              <a:gd name="connsiteX0" fmla="*/ 0 w 2962409"/>
              <a:gd name="connsiteY0" fmla="*/ 0 h 3686884"/>
              <a:gd name="connsiteX1" fmla="*/ 2962409 w 2962409"/>
              <a:gd name="connsiteY1" fmla="*/ 0 h 3686884"/>
              <a:gd name="connsiteX2" fmla="*/ 2962409 w 2962409"/>
              <a:gd name="connsiteY2" fmla="*/ 3065665 h 3686884"/>
              <a:gd name="connsiteX3" fmla="*/ 2272476 w 2962409"/>
              <a:gd name="connsiteY3" fmla="*/ 3686884 h 3686884"/>
              <a:gd name="connsiteX4" fmla="*/ 0 w 2962409"/>
              <a:gd name="connsiteY4" fmla="*/ 3686884 h 3686884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</a:cxnLst>
            <a:rect l="l" t="t" r="r" b="b"/>
            <a:pathLst>
              <a:path w="2962409" h="3686884">
                <a:moveTo>
                  <a:pt x="0" y="0"/>
                </a:moveTo>
                <a:lnTo>
                  <a:pt x="2962409" y="0"/>
                </a:lnTo>
                <a:lnTo>
                  <a:pt x="2962409" y="3065665"/>
                </a:lnTo>
                <a:lnTo>
                  <a:pt x="2272476" y="3686884"/>
                </a:lnTo>
                <a:lnTo>
                  <a:pt x="0" y="3686884"/>
                </a:lnTo>
                <a:close/>
              </a:path>
            </a:pathLst>
          </a:custGeom>
          <a:ln/>
        </xdr:spPr>
        <xdr:style>
          <a:lnRef idx="2">
            <a:schemeClr val="accent6"/>
          </a:lnRef>
          <a:fillRef idx="1">
            <a:schemeClr val="lt1"/>
          </a:fillRef>
          <a:effectRef idx="0">
            <a:schemeClr val="accent6"/>
          </a:effectRef>
          <a:fontRef idx="minor">
            <a:schemeClr val="dk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dk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sp macro="" textlink="">
        <xdr:nvSpPr>
          <xdr:cNvPr id="97" name="이등변 삼각형 96">
            <a:extLst>
              <a:ext uri="{FF2B5EF4-FFF2-40B4-BE49-F238E27FC236}">
                <a16:creationId xmlns:a16="http://schemas.microsoft.com/office/drawing/2014/main" xmlns="" id="{00000000-0008-0000-0500-000061000000}"/>
              </a:ext>
            </a:extLst>
          </xdr:cNvPr>
          <xdr:cNvSpPr/>
        </xdr:nvSpPr>
        <xdr:spPr>
          <a:xfrm rot="18967683">
            <a:off x="5304809" y="4107770"/>
            <a:ext cx="903905" cy="321684"/>
          </a:xfrm>
          <a:prstGeom prst="triangle">
            <a:avLst>
              <a:gd name="adj" fmla="val 52036"/>
            </a:avLst>
          </a:prstGeom>
          <a:solidFill>
            <a:schemeClr val="bg1">
              <a:lumMod val="95000"/>
            </a:schemeClr>
          </a:solidFill>
          <a:ln w="22225">
            <a:solidFill>
              <a:srgbClr val="F6A460"/>
            </a:solidFill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 sz="2000">
              <a:latin typeface="고도 B"/>
            </a:endParaRPr>
          </a:p>
        </xdr:txBody>
      </xdr:sp>
      <xdr:cxnSp macro="">
        <xdr:nvCxnSpPr>
          <xdr:cNvPr id="98" name="직선 연결선 97">
            <a:extLst>
              <a:ext uri="{FF2B5EF4-FFF2-40B4-BE49-F238E27FC236}">
                <a16:creationId xmlns:a16="http://schemas.microsoft.com/office/drawing/2014/main" xmlns="" id="{00000000-0008-0000-0500-000062000000}"/>
              </a:ext>
            </a:extLst>
          </xdr:cNvPr>
          <xdr:cNvCxnSpPr/>
        </xdr:nvCxnSpPr>
        <xdr:spPr>
          <a:xfrm>
            <a:off x="3256837" y="1347614"/>
            <a:ext cx="2962409" cy="0"/>
          </a:xfrm>
          <a:prstGeom prst="line">
            <a:avLst/>
          </a:prstGeom>
          <a:ln w="9525" cap="flat" cmpd="sng" algn="ctr">
            <a:solidFill>
              <a:schemeClr val="accent6"/>
            </a:solidFill>
            <a:prstDash val="dash"/>
            <a:round/>
            <a:headEnd type="none" w="med" len="med"/>
            <a:tailEnd type="none" w="med" len="med"/>
          </a:ln>
        </xdr:spPr>
        <xdr:style>
          <a:lnRef idx="0">
            <a:scrgbClr r="0" g="0" b="0"/>
          </a:lnRef>
          <a:fillRef idx="0">
            <a:scrgbClr r="0" g="0" b="0"/>
          </a:fillRef>
          <a:effectRef idx="0">
            <a:scrgbClr r="0" g="0" b="0"/>
          </a:effectRef>
          <a:fontRef idx="minor">
            <a:schemeClr val="tx1"/>
          </a:fontRef>
        </xdr:style>
      </xdr:cxnSp>
    </xdr:grpSp>
    <xdr:clientData/>
  </xdr:twoCellAnchor>
  <xdr:twoCellAnchor>
    <xdr:from>
      <xdr:col>12</xdr:col>
      <xdr:colOff>89145</xdr:colOff>
      <xdr:row>197</xdr:row>
      <xdr:rowOff>110973</xdr:rowOff>
    </xdr:from>
    <xdr:to>
      <xdr:col>12</xdr:col>
      <xdr:colOff>362763</xdr:colOff>
      <xdr:row>202</xdr:row>
      <xdr:rowOff>222528</xdr:rowOff>
    </xdr:to>
    <xdr:grpSp>
      <xdr:nvGrpSpPr>
        <xdr:cNvPr id="79" name="그룹 78">
          <a:extLst>
            <a:ext uri="{FF2B5EF4-FFF2-40B4-BE49-F238E27FC236}">
              <a16:creationId xmlns:a16="http://schemas.microsoft.com/office/drawing/2014/main" xmlns="" id="{00000000-0008-0000-0500-00004F000000}"/>
            </a:ext>
          </a:extLst>
        </xdr:cNvPr>
        <xdr:cNvGrpSpPr/>
      </xdr:nvGrpSpPr>
      <xdr:grpSpPr>
        <a:xfrm rot="989593">
          <a:off x="5004045" y="45135648"/>
          <a:ext cx="273618" cy="1254555"/>
          <a:chOff x="7092279" y="771550"/>
          <a:chExt cx="461662" cy="3722716"/>
        </a:xfrm>
      </xdr:grpSpPr>
      <xdr:grpSp>
        <xdr:nvGrpSpPr>
          <xdr:cNvPr id="89" name="그룹 88">
            <a:extLst>
              <a:ext uri="{FF2B5EF4-FFF2-40B4-BE49-F238E27FC236}">
                <a16:creationId xmlns:a16="http://schemas.microsoft.com/office/drawing/2014/main" xmlns="" id="{00000000-0008-0000-0500-000059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94" name="이등변 삼각형 93">
              <a:extLst>
                <a:ext uri="{FF2B5EF4-FFF2-40B4-BE49-F238E27FC236}">
                  <a16:creationId xmlns:a16="http://schemas.microsoft.com/office/drawing/2014/main" xmlns="" id="{00000000-0008-0000-0500-00005E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5" name="이등변 삼각형 94">
              <a:extLst>
                <a:ext uri="{FF2B5EF4-FFF2-40B4-BE49-F238E27FC236}">
                  <a16:creationId xmlns:a16="http://schemas.microsoft.com/office/drawing/2014/main" xmlns="" id="{00000000-0008-0000-0500-00005F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FFC0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90" name="자유형 89">
            <a:extLst>
              <a:ext uri="{FF2B5EF4-FFF2-40B4-BE49-F238E27FC236}">
                <a16:creationId xmlns:a16="http://schemas.microsoft.com/office/drawing/2014/main" xmlns="" id="{00000000-0008-0000-0500-00005A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FFC00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91" name="그룹 90">
            <a:extLst>
              <a:ext uri="{FF2B5EF4-FFF2-40B4-BE49-F238E27FC236}">
                <a16:creationId xmlns:a16="http://schemas.microsoft.com/office/drawing/2014/main" xmlns="" id="{00000000-0008-0000-0500-00005B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92" name="타원 91">
              <a:extLst>
                <a:ext uri="{FF2B5EF4-FFF2-40B4-BE49-F238E27FC236}">
                  <a16:creationId xmlns:a16="http://schemas.microsoft.com/office/drawing/2014/main" xmlns="" id="{00000000-0008-0000-0500-00005C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93" name="직사각형 92">
              <a:extLst>
                <a:ext uri="{FF2B5EF4-FFF2-40B4-BE49-F238E27FC236}">
                  <a16:creationId xmlns:a16="http://schemas.microsoft.com/office/drawing/2014/main" xmlns="" id="{00000000-0008-0000-0500-00005D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rgbClr val="FFFF0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11</xdr:col>
      <xdr:colOff>5138</xdr:colOff>
      <xdr:row>197</xdr:row>
      <xdr:rowOff>6359</xdr:rowOff>
    </xdr:from>
    <xdr:to>
      <xdr:col>12</xdr:col>
      <xdr:colOff>132217</xdr:colOff>
      <xdr:row>203</xdr:row>
      <xdr:rowOff>169630</xdr:rowOff>
    </xdr:to>
    <xdr:grpSp>
      <xdr:nvGrpSpPr>
        <xdr:cNvPr id="80" name="그룹 79">
          <a:extLst>
            <a:ext uri="{FF2B5EF4-FFF2-40B4-BE49-F238E27FC236}">
              <a16:creationId xmlns:a16="http://schemas.microsoft.com/office/drawing/2014/main" xmlns="" id="{00000000-0008-0000-0500-000050000000}"/>
            </a:ext>
          </a:extLst>
        </xdr:cNvPr>
        <xdr:cNvGrpSpPr/>
      </xdr:nvGrpSpPr>
      <xdr:grpSpPr>
        <a:xfrm rot="20406011">
          <a:off x="4777163" y="45031034"/>
          <a:ext cx="269954" cy="1534871"/>
          <a:chOff x="7092279" y="771550"/>
          <a:chExt cx="461662" cy="3722716"/>
        </a:xfrm>
      </xdr:grpSpPr>
      <xdr:grpSp>
        <xdr:nvGrpSpPr>
          <xdr:cNvPr id="82" name="그룹 81">
            <a:extLst>
              <a:ext uri="{FF2B5EF4-FFF2-40B4-BE49-F238E27FC236}">
                <a16:creationId xmlns:a16="http://schemas.microsoft.com/office/drawing/2014/main" xmlns="" id="{00000000-0008-0000-0500-000052000000}"/>
              </a:ext>
            </a:extLst>
          </xdr:cNvPr>
          <xdr:cNvGrpSpPr/>
        </xdr:nvGrpSpPr>
        <xdr:grpSpPr>
          <a:xfrm>
            <a:off x="7092279" y="771550"/>
            <a:ext cx="461662" cy="720080"/>
            <a:chOff x="7092279" y="771550"/>
            <a:chExt cx="461662" cy="720080"/>
          </a:xfrm>
        </xdr:grpSpPr>
        <xdr:sp macro="" textlink="">
          <xdr:nvSpPr>
            <xdr:cNvPr id="87" name="이등변 삼각형 86">
              <a:extLst>
                <a:ext uri="{FF2B5EF4-FFF2-40B4-BE49-F238E27FC236}">
                  <a16:creationId xmlns:a16="http://schemas.microsoft.com/office/drawing/2014/main" xmlns="" id="{00000000-0008-0000-0500-000057000000}"/>
                </a:ext>
              </a:extLst>
            </xdr:cNvPr>
            <xdr:cNvSpPr/>
          </xdr:nvSpPr>
          <xdr:spPr>
            <a:xfrm>
              <a:off x="7092279" y="771550"/>
              <a:ext cx="461662" cy="720080"/>
            </a:xfrm>
            <a:prstGeom prst="triangle">
              <a:avLst/>
            </a:prstGeom>
            <a:solidFill>
              <a:schemeClr val="accent6">
                <a:lumMod val="40000"/>
                <a:lumOff val="6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8" name="이등변 삼각형 87">
              <a:extLst>
                <a:ext uri="{FF2B5EF4-FFF2-40B4-BE49-F238E27FC236}">
                  <a16:creationId xmlns:a16="http://schemas.microsoft.com/office/drawing/2014/main" xmlns="" id="{00000000-0008-0000-0500-000058000000}"/>
                </a:ext>
              </a:extLst>
            </xdr:cNvPr>
            <xdr:cNvSpPr/>
          </xdr:nvSpPr>
          <xdr:spPr>
            <a:xfrm>
              <a:off x="7248201" y="773931"/>
              <a:ext cx="149365" cy="222374"/>
            </a:xfrm>
            <a:prstGeom prst="triangle">
              <a:avLst/>
            </a:prstGeom>
            <a:solidFill>
              <a:srgbClr val="86CA60"/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  <xdr:sp macro="" textlink="">
        <xdr:nvSpPr>
          <xdr:cNvPr id="83" name="자유형 82">
            <a:extLst>
              <a:ext uri="{FF2B5EF4-FFF2-40B4-BE49-F238E27FC236}">
                <a16:creationId xmlns:a16="http://schemas.microsoft.com/office/drawing/2014/main" xmlns="" id="{00000000-0008-0000-0500-000053000000}"/>
              </a:ext>
            </a:extLst>
          </xdr:cNvPr>
          <xdr:cNvSpPr/>
        </xdr:nvSpPr>
        <xdr:spPr>
          <a:xfrm>
            <a:off x="7092279" y="1414686"/>
            <a:ext cx="461662" cy="3079580"/>
          </a:xfrm>
          <a:custGeom>
            <a:avLst/>
            <a:gdLst>
              <a:gd name="connsiteX0" fmla="*/ 76944 w 461662"/>
              <a:gd name="connsiteY0" fmla="*/ 0 h 3079580"/>
              <a:gd name="connsiteX1" fmla="*/ 147842 w 461662"/>
              <a:gd name="connsiteY1" fmla="*/ 46994 h 3079580"/>
              <a:gd name="connsiteX2" fmla="*/ 153888 w 461662"/>
              <a:gd name="connsiteY2" fmla="*/ 76941 h 3079580"/>
              <a:gd name="connsiteX3" fmla="*/ 159934 w 461662"/>
              <a:gd name="connsiteY3" fmla="*/ 46994 h 3079580"/>
              <a:gd name="connsiteX4" fmla="*/ 230831 w 461662"/>
              <a:gd name="connsiteY4" fmla="*/ 0 h 3079580"/>
              <a:gd name="connsiteX5" fmla="*/ 301729 w 461662"/>
              <a:gd name="connsiteY5" fmla="*/ 46994 h 3079580"/>
              <a:gd name="connsiteX6" fmla="*/ 307775 w 461662"/>
              <a:gd name="connsiteY6" fmla="*/ 76941 h 3079580"/>
              <a:gd name="connsiteX7" fmla="*/ 313821 w 461662"/>
              <a:gd name="connsiteY7" fmla="*/ 46994 h 3079580"/>
              <a:gd name="connsiteX8" fmla="*/ 384718 w 461662"/>
              <a:gd name="connsiteY8" fmla="*/ 0 h 3079580"/>
              <a:gd name="connsiteX9" fmla="*/ 461662 w 461662"/>
              <a:gd name="connsiteY9" fmla="*/ 76944 h 3079580"/>
              <a:gd name="connsiteX10" fmla="*/ 461661 w 461662"/>
              <a:gd name="connsiteY10" fmla="*/ 76949 h 3079580"/>
              <a:gd name="connsiteX11" fmla="*/ 461661 w 461662"/>
              <a:gd name="connsiteY11" fmla="*/ 3079580 h 3079580"/>
              <a:gd name="connsiteX12" fmla="*/ 0 w 461662"/>
              <a:gd name="connsiteY12" fmla="*/ 3079580 h 3079580"/>
              <a:gd name="connsiteX13" fmla="*/ 0 w 461662"/>
              <a:gd name="connsiteY13" fmla="*/ 76944 h 3079580"/>
              <a:gd name="connsiteX14" fmla="*/ 76944 w 461662"/>
              <a:gd name="connsiteY14" fmla="*/ 0 h 3079580"/>
            </a:gdLst>
            <a:ahLst/>
            <a:cxnLst>
              <a:cxn ang="0">
                <a:pos x="connsiteX0" y="connsiteY0"/>
              </a:cxn>
              <a:cxn ang="0">
                <a:pos x="connsiteX1" y="connsiteY1"/>
              </a:cxn>
              <a:cxn ang="0">
                <a:pos x="connsiteX2" y="connsiteY2"/>
              </a:cxn>
              <a:cxn ang="0">
                <a:pos x="connsiteX3" y="connsiteY3"/>
              </a:cxn>
              <a:cxn ang="0">
                <a:pos x="connsiteX4" y="connsiteY4"/>
              </a:cxn>
              <a:cxn ang="0">
                <a:pos x="connsiteX5" y="connsiteY5"/>
              </a:cxn>
              <a:cxn ang="0">
                <a:pos x="connsiteX6" y="connsiteY6"/>
              </a:cxn>
              <a:cxn ang="0">
                <a:pos x="connsiteX7" y="connsiteY7"/>
              </a:cxn>
              <a:cxn ang="0">
                <a:pos x="connsiteX8" y="connsiteY8"/>
              </a:cxn>
              <a:cxn ang="0">
                <a:pos x="connsiteX9" y="connsiteY9"/>
              </a:cxn>
              <a:cxn ang="0">
                <a:pos x="connsiteX10" y="connsiteY10"/>
              </a:cxn>
              <a:cxn ang="0">
                <a:pos x="connsiteX11" y="connsiteY11"/>
              </a:cxn>
              <a:cxn ang="0">
                <a:pos x="connsiteX12" y="connsiteY12"/>
              </a:cxn>
              <a:cxn ang="0">
                <a:pos x="connsiteX13" y="connsiteY13"/>
              </a:cxn>
              <a:cxn ang="0">
                <a:pos x="connsiteX14" y="connsiteY14"/>
              </a:cxn>
            </a:cxnLst>
            <a:rect l="l" t="t" r="r" b="b"/>
            <a:pathLst>
              <a:path w="461662" h="3079580">
                <a:moveTo>
                  <a:pt x="76944" y="0"/>
                </a:moveTo>
                <a:cubicBezTo>
                  <a:pt x="108816" y="0"/>
                  <a:pt x="136161" y="19378"/>
                  <a:pt x="147842" y="46994"/>
                </a:cubicBezTo>
                <a:lnTo>
                  <a:pt x="153888" y="76941"/>
                </a:lnTo>
                <a:lnTo>
                  <a:pt x="159934" y="46994"/>
                </a:lnTo>
                <a:cubicBezTo>
                  <a:pt x="171615" y="19378"/>
                  <a:pt x="198960" y="0"/>
                  <a:pt x="230831" y="0"/>
                </a:cubicBezTo>
                <a:cubicBezTo>
                  <a:pt x="262702" y="0"/>
                  <a:pt x="290048" y="19378"/>
                  <a:pt x="301729" y="46994"/>
                </a:cubicBezTo>
                <a:lnTo>
                  <a:pt x="307775" y="76941"/>
                </a:lnTo>
                <a:lnTo>
                  <a:pt x="313821" y="46994"/>
                </a:lnTo>
                <a:cubicBezTo>
                  <a:pt x="325502" y="19378"/>
                  <a:pt x="352847" y="0"/>
                  <a:pt x="384718" y="0"/>
                </a:cubicBezTo>
                <a:cubicBezTo>
                  <a:pt x="427213" y="0"/>
                  <a:pt x="461662" y="34449"/>
                  <a:pt x="461662" y="76944"/>
                </a:cubicBezTo>
                <a:lnTo>
                  <a:pt x="461661" y="76949"/>
                </a:lnTo>
                <a:lnTo>
                  <a:pt x="461661" y="3079580"/>
                </a:lnTo>
                <a:lnTo>
                  <a:pt x="0" y="3079580"/>
                </a:lnTo>
                <a:lnTo>
                  <a:pt x="0" y="76944"/>
                </a:lnTo>
                <a:cubicBezTo>
                  <a:pt x="0" y="34449"/>
                  <a:pt x="34449" y="0"/>
                  <a:pt x="76944" y="0"/>
                </a:cubicBezTo>
                <a:close/>
              </a:path>
            </a:pathLst>
          </a:custGeom>
          <a:solidFill>
            <a:srgbClr val="86CA60"/>
          </a:solidFill>
          <a:ln>
            <a:noFill/>
          </a:ln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wrap="square" rtlCol="0" anchor="ctr"/>
          <a:lstStyle>
            <a:defPPr>
              <a:defRPr lang="ko-KR"/>
            </a:defPPr>
            <a:lvl1pPr marL="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1pPr>
            <a:lvl2pPr marL="457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2pPr>
            <a:lvl3pPr marL="914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3pPr>
            <a:lvl4pPr marL="1371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4pPr>
            <a:lvl5pPr marL="18288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5pPr>
            <a:lvl6pPr marL="22860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6pPr>
            <a:lvl7pPr marL="27432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7pPr>
            <a:lvl8pPr marL="32004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8pPr>
            <a:lvl9pPr marL="3657600" algn="l" defTabSz="914400" rtl="0" eaLnBrk="1" latinLnBrk="1" hangingPunct="1">
              <a:defRPr sz="1800" kern="1200">
                <a:solidFill>
                  <a:schemeClr val="lt1"/>
                </a:solidFill>
                <a:latin typeface="+mn-lt"/>
                <a:ea typeface="+mn-ea"/>
                <a:cs typeface="+mn-cs"/>
              </a:defRPr>
            </a:lvl9pPr>
          </a:lstStyle>
          <a:p>
            <a:pPr algn="ctr"/>
            <a:endParaRPr lang="ko-KR" altLang="en-US"/>
          </a:p>
        </xdr:txBody>
      </xdr:sp>
      <xdr:grpSp>
        <xdr:nvGrpSpPr>
          <xdr:cNvPr id="84" name="그룹 83">
            <a:extLst>
              <a:ext uri="{FF2B5EF4-FFF2-40B4-BE49-F238E27FC236}">
                <a16:creationId xmlns:a16="http://schemas.microsoft.com/office/drawing/2014/main" xmlns="" id="{00000000-0008-0000-0500-000054000000}"/>
              </a:ext>
            </a:extLst>
          </xdr:cNvPr>
          <xdr:cNvGrpSpPr/>
        </xdr:nvGrpSpPr>
        <xdr:grpSpPr>
          <a:xfrm>
            <a:off x="7243679" y="1409751"/>
            <a:ext cx="153887" cy="3084515"/>
            <a:chOff x="7243679" y="1409751"/>
            <a:chExt cx="153887" cy="3084515"/>
          </a:xfrm>
          <a:solidFill>
            <a:schemeClr val="accent3">
              <a:lumMod val="60000"/>
              <a:lumOff val="40000"/>
            </a:schemeClr>
          </a:solidFill>
        </xdr:grpSpPr>
        <xdr:sp macro="" textlink="">
          <xdr:nvSpPr>
            <xdr:cNvPr id="85" name="타원 84">
              <a:extLst>
                <a:ext uri="{FF2B5EF4-FFF2-40B4-BE49-F238E27FC236}">
                  <a16:creationId xmlns:a16="http://schemas.microsoft.com/office/drawing/2014/main" xmlns="" id="{00000000-0008-0000-0500-000055000000}"/>
                </a:ext>
              </a:extLst>
            </xdr:cNvPr>
            <xdr:cNvSpPr/>
          </xdr:nvSpPr>
          <xdr:spPr>
            <a:xfrm>
              <a:off x="7243679" y="1409751"/>
              <a:ext cx="153887" cy="153887"/>
            </a:xfrm>
            <a:prstGeom prst="ellipse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  <xdr:sp macro="" textlink="">
          <xdr:nvSpPr>
            <xdr:cNvPr id="86" name="직사각형 85">
              <a:extLst>
                <a:ext uri="{FF2B5EF4-FFF2-40B4-BE49-F238E27FC236}">
                  <a16:creationId xmlns:a16="http://schemas.microsoft.com/office/drawing/2014/main" xmlns="" id="{00000000-0008-0000-0500-000056000000}"/>
                </a:ext>
              </a:extLst>
            </xdr:cNvPr>
            <xdr:cNvSpPr/>
          </xdr:nvSpPr>
          <xdr:spPr>
            <a:xfrm>
              <a:off x="7243679" y="1486694"/>
              <a:ext cx="153887" cy="3007572"/>
            </a:xfrm>
            <a:prstGeom prst="rect">
              <a:avLst/>
            </a:prstGeom>
            <a:solidFill>
              <a:schemeClr val="accent3">
                <a:lumMod val="60000"/>
                <a:lumOff val="40000"/>
              </a:schemeClr>
            </a:solidFill>
            <a:ln>
              <a:noFill/>
            </a:ln>
          </xdr:spPr>
          <xdr:style>
            <a:lnRef idx="2">
              <a:schemeClr val="accent1">
                <a:shade val="50000"/>
              </a:schemeClr>
            </a:lnRef>
            <a:fillRef idx="1">
              <a:schemeClr val="accent1"/>
            </a:fillRef>
            <a:effectRef idx="0">
              <a:schemeClr val="accent1"/>
            </a:effectRef>
            <a:fontRef idx="minor">
              <a:schemeClr val="lt1"/>
            </a:fontRef>
          </xdr:style>
          <xdr:txBody>
            <a:bodyPr wrap="square" rtlCol="0" anchor="ctr"/>
            <a:lstStyle>
              <a:defPPr>
                <a:defRPr lang="ko-KR"/>
              </a:defPPr>
              <a:lvl1pPr marL="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1pPr>
              <a:lvl2pPr marL="457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2pPr>
              <a:lvl3pPr marL="914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3pPr>
              <a:lvl4pPr marL="1371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4pPr>
              <a:lvl5pPr marL="18288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5pPr>
              <a:lvl6pPr marL="22860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6pPr>
              <a:lvl7pPr marL="27432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7pPr>
              <a:lvl8pPr marL="32004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8pPr>
              <a:lvl9pPr marL="3657600" algn="l" defTabSz="914400" rtl="0" eaLnBrk="1" latinLnBrk="1" hangingPunct="1">
                <a:defRPr sz="1800" kern="1200">
                  <a:solidFill>
                    <a:schemeClr val="lt1"/>
                  </a:solidFill>
                  <a:latin typeface="+mn-lt"/>
                  <a:ea typeface="+mn-ea"/>
                  <a:cs typeface="+mn-cs"/>
                </a:defRPr>
              </a:lvl9pPr>
            </a:lstStyle>
            <a:p>
              <a:pPr algn="ctr"/>
              <a:endParaRPr lang="ko-KR" altLang="en-US"/>
            </a:p>
          </xdr:txBody>
        </xdr:sp>
      </xdr:grpSp>
    </xdr:grpSp>
    <xdr:clientData/>
  </xdr:twoCellAnchor>
  <xdr:twoCellAnchor>
    <xdr:from>
      <xdr:col>12</xdr:col>
      <xdr:colOff>1423</xdr:colOff>
      <xdr:row>186</xdr:row>
      <xdr:rowOff>104339</xdr:rowOff>
    </xdr:from>
    <xdr:to>
      <xdr:col>18</xdr:col>
      <xdr:colOff>515471</xdr:colOff>
      <xdr:row>202</xdr:row>
      <xdr:rowOff>123264</xdr:rowOff>
    </xdr:to>
    <xdr:sp macro="" textlink="">
      <xdr:nvSpPr>
        <xdr:cNvPr id="99" name="TextBox 33">
          <a:extLst>
            <a:ext uri="{FF2B5EF4-FFF2-40B4-BE49-F238E27FC236}">
              <a16:creationId xmlns:a16="http://schemas.microsoft.com/office/drawing/2014/main" xmlns="" id="{00000000-0008-0000-0500-000063000000}"/>
            </a:ext>
          </a:extLst>
        </xdr:cNvPr>
        <xdr:cNvSpPr txBox="1"/>
      </xdr:nvSpPr>
      <xdr:spPr>
        <a:xfrm>
          <a:off x="4909599" y="41790221"/>
          <a:ext cx="3315519" cy="3604808"/>
        </a:xfrm>
        <a:prstGeom prst="rect">
          <a:avLst/>
        </a:prstGeom>
        <a:noFill/>
      </xdr:spPr>
      <xdr:txBody>
        <a:bodyPr wrap="square" rtlCol="0" anchor="ctr">
          <a:noAutofit/>
        </a:bodyPr>
        <a:lstStyle>
          <a:defPPr>
            <a:defRPr lang="ko-KR"/>
          </a:defPPr>
          <a:lvl1pPr marL="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algn="l" defTabSz="914400" rtl="0" eaLnBrk="1" latinLnBrk="1" hangingPunct="1">
            <a:defRPr sz="1800" kern="12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나트륨</a:t>
          </a:r>
          <a:r>
            <a:rPr lang="en-US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!</a:t>
          </a:r>
          <a:r>
            <a:rPr lang="en-US" altLang="ko-KR" sz="1800" b="1" i="0" kern="1200" baseline="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r>
            <a:rPr lang="ko-KR" altLang="ko-KR" sz="1800" b="1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이렇게 줄이자</a:t>
          </a:r>
          <a: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80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en-US" altLang="ko-KR" sz="1200" b="0" i="0" kern="1200">
            <a:solidFill>
              <a:schemeClr val="tx1"/>
            </a:solidFill>
            <a:effectLst/>
            <a:latin typeface="+mn-lt"/>
            <a:ea typeface="+mn-ea"/>
            <a:cs typeface="+mn-cs"/>
          </a:endParaRP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국이나 찌개는 끓인 후 먹기 직전에 간을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찌개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 등의 국물에는 나트륨이 많습니다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국물보다는 건더기 위주로 드세요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가공식품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(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라면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즉석국 등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)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을 조리할 때 수프의 양을 적당히 조절하세요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</a:p>
        <a:p>
          <a:pPr marL="342900" indent="-342900">
            <a:buFontTx/>
            <a:buChar char="□"/>
          </a:pP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간장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고추장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된장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,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화학조미료 등에도 나트륨이 많이 있으니 주의해서 넣어야 합니다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.</a:t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/>
          </a:r>
          <a:b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</a:br>
          <a:endParaRPr lang="ko-KR" altLang="ko-KR" sz="1200">
            <a:effectLst/>
          </a:endParaRPr>
        </a:p>
        <a:p>
          <a:pPr algn="r"/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자료출처</a:t>
          </a:r>
          <a:r>
            <a:rPr lang="en-US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: </a:t>
          </a:r>
          <a:r>
            <a:rPr lang="ko-KR" altLang="ko-KR" sz="1050" b="0" i="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식약처</a:t>
          </a:r>
          <a:r>
            <a:rPr lang="ko-KR" altLang="ko-KR" sz="1050" kern="1200">
              <a:solidFill>
                <a:schemeClr val="tx1"/>
              </a:solidFill>
              <a:effectLst/>
              <a:latin typeface="+mn-lt"/>
              <a:ea typeface="+mn-ea"/>
              <a:cs typeface="+mn-cs"/>
            </a:rPr>
            <a:t> </a:t>
          </a:r>
          <a:endParaRPr lang="ko-KR" altLang="ko-KR" sz="1200">
            <a:effectLst/>
          </a:endParaRPr>
        </a:p>
        <a:p>
          <a:pPr marL="342900" indent="-342900">
            <a:buFontTx/>
            <a:buChar char="□"/>
          </a:pPr>
          <a:endParaRPr lang="en-US" altLang="ko-KR" sz="1200" spc="-150">
            <a:ln w="0"/>
            <a:latin typeface="godoMaum" panose="02000503000000020004" pitchFamily="2" charset="-127"/>
            <a:ea typeface="godoMaum" panose="02000503000000020004" pitchFamily="2" charset="-127"/>
          </a:endParaRPr>
        </a:p>
      </xdr:txBody>
    </xdr:sp>
    <xdr:clientData/>
  </xdr:twoCellAnchor>
  <xdr:twoCellAnchor editAs="oneCell">
    <xdr:from>
      <xdr:col>2</xdr:col>
      <xdr:colOff>85725</xdr:colOff>
      <xdr:row>212</xdr:row>
      <xdr:rowOff>104775</xdr:rowOff>
    </xdr:from>
    <xdr:to>
      <xdr:col>18</xdr:col>
      <xdr:colOff>228600</xdr:colOff>
      <xdr:row>221</xdr:row>
      <xdr:rowOff>103354</xdr:rowOff>
    </xdr:to>
    <xdr:pic>
      <xdr:nvPicPr>
        <xdr:cNvPr id="20" name="그림 19">
          <a:extLst>
            <a:ext uri="{FF2B5EF4-FFF2-40B4-BE49-F238E27FC236}">
              <a16:creationId xmlns:a16="http://schemas.microsoft.com/office/drawing/2014/main" xmlns="" id="{00000000-0008-0000-0500-000014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33400" y="48558450"/>
          <a:ext cx="7419975" cy="2055979"/>
        </a:xfrm>
        <a:prstGeom prst="rect">
          <a:avLst/>
        </a:prstGeom>
      </xdr:spPr>
    </xdr:pic>
    <xdr:clientData/>
  </xdr:twoCellAnchor>
  <xdr:twoCellAnchor editAs="oneCell">
    <xdr:from>
      <xdr:col>2</xdr:col>
      <xdr:colOff>9526</xdr:colOff>
      <xdr:row>222</xdr:row>
      <xdr:rowOff>133350</xdr:rowOff>
    </xdr:from>
    <xdr:to>
      <xdr:col>19</xdr:col>
      <xdr:colOff>76200</xdr:colOff>
      <xdr:row>245</xdr:row>
      <xdr:rowOff>38099</xdr:rowOff>
    </xdr:to>
    <xdr:pic>
      <xdr:nvPicPr>
        <xdr:cNvPr id="21" name="그림 20">
          <a:extLst>
            <a:ext uri="{FF2B5EF4-FFF2-40B4-BE49-F238E27FC236}">
              <a16:creationId xmlns:a16="http://schemas.microsoft.com/office/drawing/2014/main" xmlns="" id="{00000000-0008-0000-0500-000015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457201" y="50873025"/>
          <a:ext cx="8029574" cy="516254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FF00"/>
  </sheetPr>
  <dimension ref="A1:BP46"/>
  <sheetViews>
    <sheetView showWhiteSpace="0" zoomScale="55" zoomScaleNormal="55" zoomScalePageLayoutView="40" workbookViewId="0">
      <selection activeCell="F12" sqref="F12"/>
    </sheetView>
  </sheetViews>
  <sheetFormatPr defaultColWidth="9"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x14ac:dyDescent="0.3">
      <c r="A1" s="56" t="str">
        <f>'DRIs DATA 입력'!A1</f>
        <v>정보</v>
      </c>
      <c r="B1" s="55" t="str">
        <f>'DRIs DATA 입력'!B1</f>
        <v>(설문지 : FFQ 95문항 설문지, 사용자 : 이중광, ID : H1900748)</v>
      </c>
      <c r="C1" s="55"/>
      <c r="D1" s="55"/>
      <c r="E1" s="55"/>
      <c r="F1" s="55"/>
      <c r="G1" s="56" t="str">
        <f>'DRIs DATA 입력'!G1</f>
        <v>출력시각</v>
      </c>
      <c r="H1" s="55" t="str">
        <f>'DRIs DATA 입력'!H1</f>
        <v>2021년 08월 20일 14:09:03</v>
      </c>
      <c r="I1" s="55"/>
      <c r="J1" s="55"/>
      <c r="K1" s="55"/>
      <c r="L1" s="55"/>
      <c r="M1" s="55"/>
      <c r="N1" s="55"/>
      <c r="O1" s="55"/>
      <c r="P1" s="55"/>
      <c r="Q1" s="55"/>
      <c r="R1" s="55"/>
      <c r="S1" s="55"/>
      <c r="T1" s="55"/>
      <c r="U1" s="55"/>
      <c r="V1" s="55"/>
      <c r="W1" s="55"/>
      <c r="X1" s="55"/>
      <c r="Y1" s="55"/>
      <c r="Z1" s="55"/>
      <c r="AA1" s="55"/>
    </row>
    <row r="3" spans="1:27" x14ac:dyDescent="0.3">
      <c r="A3" s="65" t="s">
        <v>196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  <c r="AA3" s="55"/>
    </row>
    <row r="4" spans="1:27" x14ac:dyDescent="0.3">
      <c r="A4" s="62" t="s">
        <v>55</v>
      </c>
      <c r="B4" s="63"/>
      <c r="C4" s="64"/>
      <c r="D4" s="55"/>
      <c r="E4" s="62" t="s">
        <v>197</v>
      </c>
      <c r="F4" s="63"/>
      <c r="G4" s="63"/>
      <c r="H4" s="64"/>
      <c r="I4" s="55"/>
      <c r="J4" s="62" t="s">
        <v>198</v>
      </c>
      <c r="K4" s="63"/>
      <c r="L4" s="64"/>
      <c r="M4" s="55"/>
      <c r="N4" s="62" t="s">
        <v>199</v>
      </c>
      <c r="O4" s="63"/>
      <c r="P4" s="63"/>
      <c r="Q4" s="63"/>
      <c r="R4" s="63"/>
      <c r="S4" s="64"/>
      <c r="T4" s="55"/>
      <c r="U4" s="62" t="s">
        <v>200</v>
      </c>
      <c r="V4" s="63"/>
      <c r="W4" s="63"/>
      <c r="X4" s="63"/>
      <c r="Y4" s="63"/>
      <c r="Z4" s="64"/>
      <c r="AA4" s="55"/>
    </row>
    <row r="5" spans="1:27" x14ac:dyDescent="0.3">
      <c r="A5" s="59"/>
      <c r="B5" s="59" t="s">
        <v>201</v>
      </c>
      <c r="C5" s="59" t="s">
        <v>202</v>
      </c>
      <c r="D5" s="55"/>
      <c r="E5" s="59"/>
      <c r="F5" s="59" t="s">
        <v>203</v>
      </c>
      <c r="G5" s="59" t="s">
        <v>204</v>
      </c>
      <c r="H5" s="59" t="s">
        <v>199</v>
      </c>
      <c r="I5" s="55"/>
      <c r="J5" s="59"/>
      <c r="K5" s="59" t="s">
        <v>205</v>
      </c>
      <c r="L5" s="59" t="s">
        <v>206</v>
      </c>
      <c r="M5" s="55"/>
      <c r="N5" s="59"/>
      <c r="O5" s="59" t="s">
        <v>207</v>
      </c>
      <c r="P5" s="59" t="s">
        <v>208</v>
      </c>
      <c r="Q5" s="59" t="s">
        <v>209</v>
      </c>
      <c r="R5" s="59" t="s">
        <v>210</v>
      </c>
      <c r="S5" s="59" t="s">
        <v>202</v>
      </c>
      <c r="T5" s="55"/>
      <c r="U5" s="59"/>
      <c r="V5" s="59" t="s">
        <v>207</v>
      </c>
      <c r="W5" s="59" t="s">
        <v>208</v>
      </c>
      <c r="X5" s="59" t="s">
        <v>209</v>
      </c>
      <c r="Y5" s="59" t="s">
        <v>210</v>
      </c>
      <c r="Z5" s="59" t="s">
        <v>202</v>
      </c>
      <c r="AA5" s="55"/>
    </row>
    <row r="6" spans="1:27" x14ac:dyDescent="0.3">
      <c r="A6" s="59" t="s">
        <v>55</v>
      </c>
      <c r="B6" s="59">
        <f>'DRIs DATA 입력'!B6</f>
        <v>2000</v>
      </c>
      <c r="C6" s="59">
        <f>'DRIs DATA 입력'!C6</f>
        <v>2572.7249999999999</v>
      </c>
      <c r="D6" s="55"/>
      <c r="E6" s="59" t="s">
        <v>214</v>
      </c>
      <c r="F6" s="59">
        <v>65</v>
      </c>
      <c r="G6" s="59">
        <v>30</v>
      </c>
      <c r="H6" s="59">
        <v>20</v>
      </c>
      <c r="I6" s="55"/>
      <c r="J6" s="59" t="s">
        <v>211</v>
      </c>
      <c r="K6" s="59">
        <v>0.1</v>
      </c>
      <c r="L6" s="59">
        <v>4</v>
      </c>
      <c r="M6" s="55"/>
      <c r="N6" s="59" t="s">
        <v>212</v>
      </c>
      <c r="O6" s="59">
        <v>50</v>
      </c>
      <c r="P6" s="59">
        <v>60</v>
      </c>
      <c r="Q6" s="59">
        <v>0</v>
      </c>
      <c r="R6" s="59">
        <v>0</v>
      </c>
      <c r="S6" s="59">
        <f>'DRIs DATA 입력'!S6</f>
        <v>87.123639999999995</v>
      </c>
      <c r="T6" s="55"/>
      <c r="U6" s="59" t="s">
        <v>213</v>
      </c>
      <c r="V6" s="59">
        <v>0</v>
      </c>
      <c r="W6" s="59">
        <v>0</v>
      </c>
      <c r="X6" s="59">
        <v>25</v>
      </c>
      <c r="Y6" s="59">
        <v>0</v>
      </c>
      <c r="Z6" s="59">
        <f>'DRIs DATA 입력'!Z6</f>
        <v>36.825470000000003</v>
      </c>
      <c r="AA6" s="55"/>
    </row>
    <row r="7" spans="1:27" x14ac:dyDescent="0.3">
      <c r="A7" s="55"/>
      <c r="B7" s="55"/>
      <c r="C7" s="55"/>
      <c r="D7" s="55"/>
      <c r="E7" s="59" t="s">
        <v>271</v>
      </c>
      <c r="F7" s="59">
        <v>60</v>
      </c>
      <c r="G7" s="59">
        <v>27</v>
      </c>
      <c r="H7" s="59">
        <v>13</v>
      </c>
      <c r="I7" s="55"/>
      <c r="J7" s="59" t="s">
        <v>271</v>
      </c>
      <c r="K7" s="59">
        <v>0.55000000000000004</v>
      </c>
      <c r="L7" s="59">
        <v>7</v>
      </c>
      <c r="M7" s="55"/>
      <c r="N7" s="55"/>
      <c r="O7" s="55"/>
      <c r="P7" s="55"/>
      <c r="Q7" s="55"/>
      <c r="R7" s="55"/>
      <c r="S7" s="55"/>
      <c r="T7" s="55"/>
      <c r="U7" s="55"/>
      <c r="V7" s="55"/>
      <c r="W7" s="55"/>
      <c r="X7" s="55"/>
      <c r="Y7" s="55"/>
      <c r="Z7" s="55"/>
      <c r="AA7" s="55"/>
    </row>
    <row r="8" spans="1:27" x14ac:dyDescent="0.3">
      <c r="A8" s="55"/>
      <c r="B8" s="55"/>
      <c r="C8" s="55"/>
      <c r="D8" s="55"/>
      <c r="E8" s="59" t="s">
        <v>215</v>
      </c>
      <c r="F8" s="59">
        <f>'DRIs DATA 입력'!F8</f>
        <v>75.81</v>
      </c>
      <c r="G8" s="59">
        <f>'DRIs DATA 입력'!G8</f>
        <v>9.1319999999999997</v>
      </c>
      <c r="H8" s="59">
        <f>'DRIs DATA 입력'!H8</f>
        <v>15.058</v>
      </c>
      <c r="I8" s="55"/>
      <c r="J8" s="59" t="s">
        <v>215</v>
      </c>
      <c r="K8" s="59">
        <f>'DRIs DATA 입력'!K8</f>
        <v>7.6890000000000001</v>
      </c>
      <c r="L8" s="59">
        <f>'DRIs DATA 입력'!L8</f>
        <v>11.791</v>
      </c>
      <c r="M8" s="55"/>
      <c r="N8" s="55"/>
      <c r="O8" s="55"/>
      <c r="P8" s="55"/>
      <c r="Q8" s="55"/>
      <c r="R8" s="55"/>
      <c r="S8" s="55"/>
      <c r="T8" s="55"/>
      <c r="U8" s="55"/>
      <c r="V8" s="55"/>
      <c r="W8" s="55"/>
      <c r="X8" s="55"/>
      <c r="Y8" s="55"/>
      <c r="Z8" s="55"/>
      <c r="AA8" s="55"/>
    </row>
    <row r="13" spans="1:27" x14ac:dyDescent="0.3">
      <c r="A13" s="61" t="s">
        <v>216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2" t="s">
        <v>217</v>
      </c>
      <c r="B14" s="63"/>
      <c r="C14" s="63"/>
      <c r="D14" s="63"/>
      <c r="E14" s="63"/>
      <c r="F14" s="64"/>
      <c r="G14" s="55"/>
      <c r="H14" s="62" t="s">
        <v>218</v>
      </c>
      <c r="I14" s="63"/>
      <c r="J14" s="63"/>
      <c r="K14" s="63"/>
      <c r="L14" s="63"/>
      <c r="M14" s="64"/>
      <c r="N14" s="55"/>
      <c r="O14" s="62" t="s">
        <v>219</v>
      </c>
      <c r="P14" s="63"/>
      <c r="Q14" s="63"/>
      <c r="R14" s="63"/>
      <c r="S14" s="63"/>
      <c r="T14" s="64"/>
      <c r="U14" s="55"/>
      <c r="V14" s="62" t="s">
        <v>220</v>
      </c>
      <c r="W14" s="63"/>
      <c r="X14" s="63"/>
      <c r="Y14" s="63"/>
      <c r="Z14" s="63"/>
      <c r="AA14" s="64"/>
    </row>
    <row r="15" spans="1:27" x14ac:dyDescent="0.3">
      <c r="A15" s="59"/>
      <c r="B15" s="59" t="s">
        <v>207</v>
      </c>
      <c r="C15" s="59" t="s">
        <v>208</v>
      </c>
      <c r="D15" s="59" t="s">
        <v>209</v>
      </c>
      <c r="E15" s="59" t="s">
        <v>210</v>
      </c>
      <c r="F15" s="59" t="s">
        <v>202</v>
      </c>
      <c r="G15" s="55"/>
      <c r="H15" s="59"/>
      <c r="I15" s="59" t="s">
        <v>207</v>
      </c>
      <c r="J15" s="59" t="s">
        <v>208</v>
      </c>
      <c r="K15" s="59" t="s">
        <v>209</v>
      </c>
      <c r="L15" s="59" t="s">
        <v>210</v>
      </c>
      <c r="M15" s="59" t="s">
        <v>202</v>
      </c>
      <c r="N15" s="55"/>
      <c r="O15" s="59"/>
      <c r="P15" s="59" t="s">
        <v>207</v>
      </c>
      <c r="Q15" s="59" t="s">
        <v>208</v>
      </c>
      <c r="R15" s="59" t="s">
        <v>209</v>
      </c>
      <c r="S15" s="59" t="s">
        <v>210</v>
      </c>
      <c r="T15" s="59" t="s">
        <v>202</v>
      </c>
      <c r="U15" s="55"/>
      <c r="V15" s="59"/>
      <c r="W15" s="59" t="s">
        <v>207</v>
      </c>
      <c r="X15" s="59" t="s">
        <v>208</v>
      </c>
      <c r="Y15" s="59" t="s">
        <v>209</v>
      </c>
      <c r="Z15" s="59" t="s">
        <v>210</v>
      </c>
      <c r="AA15" s="59" t="s">
        <v>202</v>
      </c>
    </row>
    <row r="16" spans="1:27" x14ac:dyDescent="0.3">
      <c r="A16" s="59" t="s">
        <v>221</v>
      </c>
      <c r="B16" s="59">
        <v>550</v>
      </c>
      <c r="C16" s="59">
        <v>750</v>
      </c>
      <c r="D16" s="59">
        <v>0</v>
      </c>
      <c r="E16" s="59">
        <v>3000</v>
      </c>
      <c r="F16" s="59">
        <f>'DRIs DATA 입력'!F16</f>
        <v>725.23530000000005</v>
      </c>
      <c r="G16" s="55"/>
      <c r="H16" s="59" t="s">
        <v>3</v>
      </c>
      <c r="I16" s="59">
        <v>0</v>
      </c>
      <c r="J16" s="59">
        <v>0</v>
      </c>
      <c r="K16" s="59">
        <v>12</v>
      </c>
      <c r="L16" s="59">
        <v>540</v>
      </c>
      <c r="M16" s="59">
        <f>'DRIs DATA 입력'!M16</f>
        <v>23.909870000000002</v>
      </c>
      <c r="N16" s="55"/>
      <c r="O16" s="59" t="s">
        <v>4</v>
      </c>
      <c r="P16" s="59">
        <v>0</v>
      </c>
      <c r="Q16" s="59">
        <v>0</v>
      </c>
      <c r="R16" s="59">
        <v>10</v>
      </c>
      <c r="S16" s="59">
        <v>100</v>
      </c>
      <c r="T16" s="59">
        <f>'DRIs DATA 입력'!T16</f>
        <v>4.3446226000000001</v>
      </c>
      <c r="U16" s="55"/>
      <c r="V16" s="59" t="s">
        <v>5</v>
      </c>
      <c r="W16" s="59">
        <v>0</v>
      </c>
      <c r="X16" s="59">
        <v>0</v>
      </c>
      <c r="Y16" s="59">
        <v>75</v>
      </c>
      <c r="Z16" s="59">
        <v>0</v>
      </c>
      <c r="AA16" s="59">
        <f>'DRIs DATA 입력'!AA16</f>
        <v>316.82947000000001</v>
      </c>
    </row>
    <row r="23" spans="1:62" x14ac:dyDescent="0.3">
      <c r="A23" s="61" t="s">
        <v>222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2" t="s">
        <v>223</v>
      </c>
      <c r="B24" s="63"/>
      <c r="C24" s="63"/>
      <c r="D24" s="63"/>
      <c r="E24" s="63"/>
      <c r="F24" s="64"/>
      <c r="G24" s="55"/>
      <c r="H24" s="62" t="s">
        <v>224</v>
      </c>
      <c r="I24" s="63"/>
      <c r="J24" s="63"/>
      <c r="K24" s="63"/>
      <c r="L24" s="63"/>
      <c r="M24" s="64"/>
      <c r="N24" s="55"/>
      <c r="O24" s="62" t="s">
        <v>225</v>
      </c>
      <c r="P24" s="63"/>
      <c r="Q24" s="63"/>
      <c r="R24" s="63"/>
      <c r="S24" s="63"/>
      <c r="T24" s="64"/>
      <c r="U24" s="55"/>
      <c r="V24" s="62" t="s">
        <v>226</v>
      </c>
      <c r="W24" s="63"/>
      <c r="X24" s="63"/>
      <c r="Y24" s="63"/>
      <c r="Z24" s="63"/>
      <c r="AA24" s="64"/>
      <c r="AB24" s="55"/>
      <c r="AC24" s="62" t="s">
        <v>227</v>
      </c>
      <c r="AD24" s="63"/>
      <c r="AE24" s="63"/>
      <c r="AF24" s="63"/>
      <c r="AG24" s="63"/>
      <c r="AH24" s="64"/>
      <c r="AI24" s="55"/>
      <c r="AJ24" s="62" t="s">
        <v>228</v>
      </c>
      <c r="AK24" s="63"/>
      <c r="AL24" s="63"/>
      <c r="AM24" s="63"/>
      <c r="AN24" s="63"/>
      <c r="AO24" s="64"/>
      <c r="AP24" s="55"/>
      <c r="AQ24" s="62" t="s">
        <v>229</v>
      </c>
      <c r="AR24" s="63"/>
      <c r="AS24" s="63"/>
      <c r="AT24" s="63"/>
      <c r="AU24" s="63"/>
      <c r="AV24" s="64"/>
      <c r="AW24" s="55"/>
      <c r="AX24" s="62" t="s">
        <v>230</v>
      </c>
      <c r="AY24" s="63"/>
      <c r="AZ24" s="63"/>
      <c r="BA24" s="63"/>
      <c r="BB24" s="63"/>
      <c r="BC24" s="64"/>
      <c r="BD24" s="55"/>
      <c r="BE24" s="62" t="s">
        <v>231</v>
      </c>
      <c r="BF24" s="63"/>
      <c r="BG24" s="63"/>
      <c r="BH24" s="63"/>
      <c r="BI24" s="63"/>
      <c r="BJ24" s="64"/>
    </row>
    <row r="25" spans="1:62" x14ac:dyDescent="0.3">
      <c r="A25" s="59"/>
      <c r="B25" s="59" t="s">
        <v>207</v>
      </c>
      <c r="C25" s="59" t="s">
        <v>208</v>
      </c>
      <c r="D25" s="59" t="s">
        <v>209</v>
      </c>
      <c r="E25" s="59" t="s">
        <v>210</v>
      </c>
      <c r="F25" s="59" t="s">
        <v>202</v>
      </c>
      <c r="G25" s="55"/>
      <c r="H25" s="59"/>
      <c r="I25" s="59" t="s">
        <v>207</v>
      </c>
      <c r="J25" s="59" t="s">
        <v>208</v>
      </c>
      <c r="K25" s="59" t="s">
        <v>209</v>
      </c>
      <c r="L25" s="59" t="s">
        <v>210</v>
      </c>
      <c r="M25" s="59" t="s">
        <v>202</v>
      </c>
      <c r="N25" s="55"/>
      <c r="O25" s="59"/>
      <c r="P25" s="59" t="s">
        <v>207</v>
      </c>
      <c r="Q25" s="59" t="s">
        <v>208</v>
      </c>
      <c r="R25" s="59" t="s">
        <v>209</v>
      </c>
      <c r="S25" s="59" t="s">
        <v>210</v>
      </c>
      <c r="T25" s="59" t="s">
        <v>202</v>
      </c>
      <c r="U25" s="55"/>
      <c r="V25" s="59"/>
      <c r="W25" s="59" t="s">
        <v>207</v>
      </c>
      <c r="X25" s="59" t="s">
        <v>208</v>
      </c>
      <c r="Y25" s="59" t="s">
        <v>209</v>
      </c>
      <c r="Z25" s="59" t="s">
        <v>210</v>
      </c>
      <c r="AA25" s="59" t="s">
        <v>202</v>
      </c>
      <c r="AB25" s="55"/>
      <c r="AC25" s="59"/>
      <c r="AD25" s="59" t="s">
        <v>207</v>
      </c>
      <c r="AE25" s="59" t="s">
        <v>208</v>
      </c>
      <c r="AF25" s="59" t="s">
        <v>209</v>
      </c>
      <c r="AG25" s="59" t="s">
        <v>210</v>
      </c>
      <c r="AH25" s="59" t="s">
        <v>202</v>
      </c>
      <c r="AI25" s="55"/>
      <c r="AJ25" s="59"/>
      <c r="AK25" s="59" t="s">
        <v>207</v>
      </c>
      <c r="AL25" s="59" t="s">
        <v>208</v>
      </c>
      <c r="AM25" s="59" t="s">
        <v>209</v>
      </c>
      <c r="AN25" s="59" t="s">
        <v>210</v>
      </c>
      <c r="AO25" s="59" t="s">
        <v>202</v>
      </c>
      <c r="AP25" s="55"/>
      <c r="AQ25" s="59"/>
      <c r="AR25" s="59" t="s">
        <v>207</v>
      </c>
      <c r="AS25" s="59" t="s">
        <v>208</v>
      </c>
      <c r="AT25" s="59" t="s">
        <v>209</v>
      </c>
      <c r="AU25" s="59" t="s">
        <v>210</v>
      </c>
      <c r="AV25" s="59" t="s">
        <v>202</v>
      </c>
      <c r="AW25" s="55"/>
      <c r="AX25" s="59"/>
      <c r="AY25" s="59" t="s">
        <v>207</v>
      </c>
      <c r="AZ25" s="59" t="s">
        <v>208</v>
      </c>
      <c r="BA25" s="59" t="s">
        <v>209</v>
      </c>
      <c r="BB25" s="59" t="s">
        <v>210</v>
      </c>
      <c r="BC25" s="59" t="s">
        <v>202</v>
      </c>
      <c r="BD25" s="55"/>
      <c r="BE25" s="59"/>
      <c r="BF25" s="59" t="s">
        <v>207</v>
      </c>
      <c r="BG25" s="59" t="s">
        <v>208</v>
      </c>
      <c r="BH25" s="59" t="s">
        <v>209</v>
      </c>
      <c r="BI25" s="59" t="s">
        <v>210</v>
      </c>
      <c r="BJ25" s="59" t="s">
        <v>202</v>
      </c>
    </row>
    <row r="26" spans="1:62" x14ac:dyDescent="0.3">
      <c r="A26" s="59" t="s">
        <v>8</v>
      </c>
      <c r="B26" s="59">
        <v>75</v>
      </c>
      <c r="C26" s="59">
        <v>100</v>
      </c>
      <c r="D26" s="59">
        <v>0</v>
      </c>
      <c r="E26" s="59">
        <v>2000</v>
      </c>
      <c r="F26" s="59">
        <f>'DRIs DATA 입력'!F26</f>
        <v>157.23982000000001</v>
      </c>
      <c r="G26" s="55"/>
      <c r="H26" s="59" t="s">
        <v>9</v>
      </c>
      <c r="I26" s="59">
        <v>1</v>
      </c>
      <c r="J26" s="59">
        <v>1.2</v>
      </c>
      <c r="K26" s="59">
        <v>0</v>
      </c>
      <c r="L26" s="59">
        <v>0</v>
      </c>
      <c r="M26" s="59">
        <f>'DRIs DATA 입력'!M26</f>
        <v>2.285542</v>
      </c>
      <c r="N26" s="55"/>
      <c r="O26" s="59" t="s">
        <v>10</v>
      </c>
      <c r="P26" s="59">
        <v>1.3</v>
      </c>
      <c r="Q26" s="59">
        <v>1.5</v>
      </c>
      <c r="R26" s="59">
        <v>0</v>
      </c>
      <c r="S26" s="59">
        <v>0</v>
      </c>
      <c r="T26" s="59">
        <f>'DRIs DATA 입력'!T26</f>
        <v>1.7532208</v>
      </c>
      <c r="U26" s="55"/>
      <c r="V26" s="59" t="s">
        <v>11</v>
      </c>
      <c r="W26" s="59">
        <v>12</v>
      </c>
      <c r="X26" s="59">
        <v>16</v>
      </c>
      <c r="Y26" s="59">
        <v>0</v>
      </c>
      <c r="Z26" s="59">
        <v>35</v>
      </c>
      <c r="AA26" s="59">
        <f>'DRIs DATA 입력'!AA26</f>
        <v>20.036740999999999</v>
      </c>
      <c r="AB26" s="55"/>
      <c r="AC26" s="59" t="s">
        <v>12</v>
      </c>
      <c r="AD26" s="59">
        <v>1.3</v>
      </c>
      <c r="AE26" s="59">
        <v>1.5</v>
      </c>
      <c r="AF26" s="59">
        <v>0</v>
      </c>
      <c r="AG26" s="59">
        <v>100</v>
      </c>
      <c r="AH26" s="59">
        <f>'DRIs DATA 입력'!AH26</f>
        <v>2.3444370000000001</v>
      </c>
      <c r="AI26" s="55"/>
      <c r="AJ26" s="59" t="s">
        <v>232</v>
      </c>
      <c r="AK26" s="59">
        <v>320</v>
      </c>
      <c r="AL26" s="59">
        <v>400</v>
      </c>
      <c r="AM26" s="59">
        <v>0</v>
      </c>
      <c r="AN26" s="59">
        <v>1000</v>
      </c>
      <c r="AO26" s="59">
        <f>'DRIs DATA 입력'!AO26</f>
        <v>767.55799999999999</v>
      </c>
      <c r="AP26" s="55"/>
      <c r="AQ26" s="59" t="s">
        <v>13</v>
      </c>
      <c r="AR26" s="59">
        <v>2</v>
      </c>
      <c r="AS26" s="59">
        <v>2.4</v>
      </c>
      <c r="AT26" s="59">
        <v>0</v>
      </c>
      <c r="AU26" s="59">
        <v>0</v>
      </c>
      <c r="AV26" s="59">
        <f>'DRIs DATA 입력'!AV26</f>
        <v>9.4438504999999999</v>
      </c>
      <c r="AW26" s="55"/>
      <c r="AX26" s="59" t="s">
        <v>14</v>
      </c>
      <c r="AY26" s="59">
        <v>0</v>
      </c>
      <c r="AZ26" s="59">
        <v>0</v>
      </c>
      <c r="BA26" s="59">
        <v>5</v>
      </c>
      <c r="BB26" s="59">
        <v>0</v>
      </c>
      <c r="BC26" s="59">
        <f>'DRIs DATA 입력'!BC26</f>
        <v>3.6666408000000001</v>
      </c>
      <c r="BD26" s="55"/>
      <c r="BE26" s="59" t="s">
        <v>15</v>
      </c>
      <c r="BF26" s="59">
        <v>0</v>
      </c>
      <c r="BG26" s="59">
        <v>0</v>
      </c>
      <c r="BH26" s="59">
        <v>30</v>
      </c>
      <c r="BI26" s="59">
        <v>0</v>
      </c>
      <c r="BJ26" s="59">
        <f>'DRIs DATA 입력'!BJ26</f>
        <v>3.3525092999999999</v>
      </c>
    </row>
    <row r="33" spans="1:68" x14ac:dyDescent="0.3">
      <c r="A33" s="61" t="s">
        <v>233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2" t="s">
        <v>234</v>
      </c>
      <c r="B34" s="63"/>
      <c r="C34" s="63"/>
      <c r="D34" s="63"/>
      <c r="E34" s="63"/>
      <c r="F34" s="64"/>
      <c r="G34" s="55"/>
      <c r="H34" s="62" t="s">
        <v>235</v>
      </c>
      <c r="I34" s="63"/>
      <c r="J34" s="63"/>
      <c r="K34" s="63"/>
      <c r="L34" s="63"/>
      <c r="M34" s="64"/>
      <c r="N34" s="55"/>
      <c r="O34" s="62" t="s">
        <v>236</v>
      </c>
      <c r="P34" s="63"/>
      <c r="Q34" s="63"/>
      <c r="R34" s="63"/>
      <c r="S34" s="63"/>
      <c r="T34" s="64"/>
      <c r="U34" s="55"/>
      <c r="V34" s="62" t="s">
        <v>237</v>
      </c>
      <c r="W34" s="63"/>
      <c r="X34" s="63"/>
      <c r="Y34" s="63"/>
      <c r="Z34" s="63"/>
      <c r="AA34" s="64"/>
      <c r="AB34" s="55"/>
      <c r="AC34" s="62" t="s">
        <v>238</v>
      </c>
      <c r="AD34" s="63"/>
      <c r="AE34" s="63"/>
      <c r="AF34" s="63"/>
      <c r="AG34" s="63"/>
      <c r="AH34" s="64"/>
      <c r="AI34" s="55"/>
      <c r="AJ34" s="62" t="s">
        <v>239</v>
      </c>
      <c r="AK34" s="63"/>
      <c r="AL34" s="63"/>
      <c r="AM34" s="63"/>
      <c r="AN34" s="63"/>
      <c r="AO34" s="64"/>
      <c r="AP34" s="55"/>
      <c r="AQ34" s="55"/>
      <c r="AR34" s="55"/>
      <c r="AS34" s="55"/>
      <c r="AT34" s="55"/>
      <c r="AU34" s="55"/>
      <c r="AV34" s="55"/>
      <c r="AW34" s="55"/>
      <c r="AX34" s="55"/>
      <c r="AY34" s="55"/>
      <c r="AZ34" s="55"/>
      <c r="BA34" s="55"/>
      <c r="BB34" s="55"/>
      <c r="BC34" s="55"/>
      <c r="BD34" s="55"/>
      <c r="BE34" s="55"/>
      <c r="BF34" s="55"/>
      <c r="BG34" s="55"/>
      <c r="BH34" s="55"/>
      <c r="BI34" s="55"/>
      <c r="BJ34" s="55"/>
      <c r="BK34" s="55"/>
    </row>
    <row r="35" spans="1:68" x14ac:dyDescent="0.3">
      <c r="A35" s="59"/>
      <c r="B35" s="59" t="s">
        <v>207</v>
      </c>
      <c r="C35" s="59" t="s">
        <v>208</v>
      </c>
      <c r="D35" s="59" t="s">
        <v>209</v>
      </c>
      <c r="E35" s="59" t="s">
        <v>210</v>
      </c>
      <c r="F35" s="59" t="s">
        <v>202</v>
      </c>
      <c r="G35" s="55"/>
      <c r="H35" s="59"/>
      <c r="I35" s="59" t="s">
        <v>207</v>
      </c>
      <c r="J35" s="59" t="s">
        <v>208</v>
      </c>
      <c r="K35" s="59" t="s">
        <v>209</v>
      </c>
      <c r="L35" s="59" t="s">
        <v>210</v>
      </c>
      <c r="M35" s="59" t="s">
        <v>202</v>
      </c>
      <c r="N35" s="55"/>
      <c r="O35" s="59"/>
      <c r="P35" s="59" t="s">
        <v>207</v>
      </c>
      <c r="Q35" s="59" t="s">
        <v>208</v>
      </c>
      <c r="R35" s="59" t="s">
        <v>209</v>
      </c>
      <c r="S35" s="59" t="s">
        <v>210</v>
      </c>
      <c r="T35" s="59" t="s">
        <v>202</v>
      </c>
      <c r="U35" s="55"/>
      <c r="V35" s="59"/>
      <c r="W35" s="59" t="s">
        <v>207</v>
      </c>
      <c r="X35" s="59" t="s">
        <v>208</v>
      </c>
      <c r="Y35" s="59" t="s">
        <v>209</v>
      </c>
      <c r="Z35" s="59" t="s">
        <v>210</v>
      </c>
      <c r="AA35" s="59" t="s">
        <v>202</v>
      </c>
      <c r="AB35" s="55"/>
      <c r="AC35" s="59"/>
      <c r="AD35" s="59" t="s">
        <v>207</v>
      </c>
      <c r="AE35" s="59" t="s">
        <v>208</v>
      </c>
      <c r="AF35" s="59" t="s">
        <v>209</v>
      </c>
      <c r="AG35" s="59" t="s">
        <v>210</v>
      </c>
      <c r="AH35" s="59" t="s">
        <v>202</v>
      </c>
      <c r="AI35" s="55"/>
      <c r="AJ35" s="59"/>
      <c r="AK35" s="59" t="s">
        <v>207</v>
      </c>
      <c r="AL35" s="59" t="s">
        <v>208</v>
      </c>
      <c r="AM35" s="59" t="s">
        <v>209</v>
      </c>
      <c r="AN35" s="59" t="s">
        <v>210</v>
      </c>
      <c r="AO35" s="59" t="s">
        <v>202</v>
      </c>
      <c r="AP35" s="55"/>
      <c r="AQ35" s="55"/>
      <c r="AR35" s="55"/>
      <c r="AS35" s="55"/>
      <c r="AT35" s="55"/>
      <c r="AU35" s="55"/>
      <c r="AV35" s="55"/>
      <c r="AW35" s="55"/>
      <c r="AX35" s="55"/>
      <c r="AY35" s="55"/>
      <c r="AZ35" s="55"/>
      <c r="BA35" s="55"/>
      <c r="BB35" s="55"/>
      <c r="BC35" s="55"/>
      <c r="BD35" s="55"/>
      <c r="BE35" s="55"/>
      <c r="BF35" s="55"/>
      <c r="BG35" s="55"/>
      <c r="BH35" s="55"/>
      <c r="BI35" s="55"/>
      <c r="BJ35" s="55"/>
      <c r="BK35" s="55"/>
    </row>
    <row r="36" spans="1:68" x14ac:dyDescent="0.3">
      <c r="A36" s="59" t="s">
        <v>17</v>
      </c>
      <c r="B36" s="59">
        <v>630</v>
      </c>
      <c r="C36" s="59">
        <v>800</v>
      </c>
      <c r="D36" s="59">
        <v>0</v>
      </c>
      <c r="E36" s="59">
        <v>2500</v>
      </c>
      <c r="F36" s="59">
        <f>'DRIs DATA 입력'!F36</f>
        <v>547.95623999999998</v>
      </c>
      <c r="G36" s="55"/>
      <c r="H36" s="59" t="s">
        <v>18</v>
      </c>
      <c r="I36" s="59">
        <v>580</v>
      </c>
      <c r="J36" s="59">
        <v>700</v>
      </c>
      <c r="K36" s="59">
        <v>0</v>
      </c>
      <c r="L36" s="59">
        <v>3500</v>
      </c>
      <c r="M36" s="59">
        <f>'DRIs DATA 입력'!M36</f>
        <v>1523.5359000000001</v>
      </c>
      <c r="N36" s="55"/>
      <c r="O36" s="59" t="s">
        <v>19</v>
      </c>
      <c r="P36" s="59">
        <v>0</v>
      </c>
      <c r="Q36" s="59">
        <v>0</v>
      </c>
      <c r="R36" s="59">
        <v>1500</v>
      </c>
      <c r="S36" s="59">
        <v>2000</v>
      </c>
      <c r="T36" s="59">
        <f>'DRIs DATA 입력'!T36</f>
        <v>7196.4242999999997</v>
      </c>
      <c r="U36" s="55"/>
      <c r="V36" s="59" t="s">
        <v>20</v>
      </c>
      <c r="W36" s="59">
        <v>0</v>
      </c>
      <c r="X36" s="59">
        <v>0</v>
      </c>
      <c r="Y36" s="59">
        <v>3500</v>
      </c>
      <c r="Z36" s="59">
        <v>0</v>
      </c>
      <c r="AA36" s="59">
        <f>'DRIs DATA 입력'!AA36</f>
        <v>4667.1244999999999</v>
      </c>
      <c r="AB36" s="55"/>
      <c r="AC36" s="59" t="s">
        <v>21</v>
      </c>
      <c r="AD36" s="59">
        <v>0</v>
      </c>
      <c r="AE36" s="59">
        <v>0</v>
      </c>
      <c r="AF36" s="59">
        <v>2300</v>
      </c>
      <c r="AG36" s="59">
        <v>0</v>
      </c>
      <c r="AH36" s="59">
        <f>'DRIs DATA 입력'!AH36</f>
        <v>141.55010999999999</v>
      </c>
      <c r="AI36" s="55"/>
      <c r="AJ36" s="59" t="s">
        <v>22</v>
      </c>
      <c r="AK36" s="59">
        <v>305</v>
      </c>
      <c r="AL36" s="59">
        <v>370</v>
      </c>
      <c r="AM36" s="59">
        <v>0</v>
      </c>
      <c r="AN36" s="59">
        <v>350</v>
      </c>
      <c r="AO36" s="59">
        <f>'DRIs DATA 입력'!AO36</f>
        <v>163.75922</v>
      </c>
      <c r="AP36" s="55"/>
      <c r="AQ36" s="55"/>
      <c r="AR36" s="55"/>
      <c r="AS36" s="55"/>
      <c r="AT36" s="55"/>
      <c r="AU36" s="55"/>
      <c r="AV36" s="55"/>
      <c r="AW36" s="55"/>
      <c r="AX36" s="55"/>
      <c r="AY36" s="55"/>
      <c r="AZ36" s="55"/>
      <c r="BA36" s="55"/>
      <c r="BB36" s="55"/>
      <c r="BC36" s="55"/>
      <c r="BD36" s="55"/>
      <c r="BE36" s="55"/>
      <c r="BF36" s="55"/>
      <c r="BG36" s="55"/>
      <c r="BH36" s="55"/>
      <c r="BI36" s="55"/>
      <c r="BJ36" s="55"/>
      <c r="BK36" s="55"/>
    </row>
    <row r="43" spans="1:68" x14ac:dyDescent="0.3">
      <c r="A43" s="61" t="s">
        <v>240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  <c r="BK43" s="55"/>
    </row>
    <row r="44" spans="1:68" x14ac:dyDescent="0.3">
      <c r="A44" s="62" t="s">
        <v>241</v>
      </c>
      <c r="B44" s="63"/>
      <c r="C44" s="63"/>
      <c r="D44" s="63"/>
      <c r="E44" s="63"/>
      <c r="F44" s="64"/>
      <c r="G44" s="55"/>
      <c r="H44" s="62" t="s">
        <v>242</v>
      </c>
      <c r="I44" s="63"/>
      <c r="J44" s="63"/>
      <c r="K44" s="63"/>
      <c r="L44" s="63"/>
      <c r="M44" s="64"/>
      <c r="N44" s="55"/>
      <c r="O44" s="62" t="s">
        <v>243</v>
      </c>
      <c r="P44" s="63"/>
      <c r="Q44" s="63"/>
      <c r="R44" s="63"/>
      <c r="S44" s="63"/>
      <c r="T44" s="64"/>
      <c r="U44" s="55"/>
      <c r="V44" s="62" t="s">
        <v>244</v>
      </c>
      <c r="W44" s="63"/>
      <c r="X44" s="63"/>
      <c r="Y44" s="63"/>
      <c r="Z44" s="63"/>
      <c r="AA44" s="64"/>
      <c r="AB44" s="55"/>
      <c r="AC44" s="62" t="s">
        <v>245</v>
      </c>
      <c r="AD44" s="63"/>
      <c r="AE44" s="63"/>
      <c r="AF44" s="63"/>
      <c r="AG44" s="63"/>
      <c r="AH44" s="64"/>
      <c r="AI44" s="55"/>
      <c r="AJ44" s="62" t="s">
        <v>246</v>
      </c>
      <c r="AK44" s="63"/>
      <c r="AL44" s="63"/>
      <c r="AM44" s="63"/>
      <c r="AN44" s="63"/>
      <c r="AO44" s="64"/>
      <c r="AP44" s="55"/>
      <c r="AQ44" s="62" t="s">
        <v>247</v>
      </c>
      <c r="AR44" s="63"/>
      <c r="AS44" s="63"/>
      <c r="AT44" s="63"/>
      <c r="AU44" s="63"/>
      <c r="AV44" s="64"/>
      <c r="AW44" s="55"/>
      <c r="AX44" s="62" t="s">
        <v>248</v>
      </c>
      <c r="AY44" s="63"/>
      <c r="AZ44" s="63"/>
      <c r="BA44" s="63"/>
      <c r="BB44" s="63"/>
      <c r="BC44" s="64"/>
      <c r="BD44" s="55"/>
      <c r="BE44" s="62" t="s">
        <v>249</v>
      </c>
      <c r="BF44" s="63"/>
      <c r="BG44" s="63"/>
      <c r="BH44" s="63"/>
      <c r="BI44" s="63"/>
      <c r="BJ44" s="64"/>
      <c r="BK44" s="55"/>
    </row>
    <row r="45" spans="1:68" x14ac:dyDescent="0.3">
      <c r="A45" s="59"/>
      <c r="B45" s="59" t="s">
        <v>207</v>
      </c>
      <c r="C45" s="59" t="s">
        <v>208</v>
      </c>
      <c r="D45" s="59" t="s">
        <v>209</v>
      </c>
      <c r="E45" s="59" t="s">
        <v>210</v>
      </c>
      <c r="F45" s="59" t="s">
        <v>202</v>
      </c>
      <c r="G45" s="55"/>
      <c r="H45" s="59"/>
      <c r="I45" s="59" t="s">
        <v>207</v>
      </c>
      <c r="J45" s="59" t="s">
        <v>208</v>
      </c>
      <c r="K45" s="59" t="s">
        <v>209</v>
      </c>
      <c r="L45" s="59" t="s">
        <v>210</v>
      </c>
      <c r="M45" s="59" t="s">
        <v>202</v>
      </c>
      <c r="N45" s="55"/>
      <c r="O45" s="59"/>
      <c r="P45" s="59" t="s">
        <v>207</v>
      </c>
      <c r="Q45" s="59" t="s">
        <v>208</v>
      </c>
      <c r="R45" s="59" t="s">
        <v>209</v>
      </c>
      <c r="S45" s="59" t="s">
        <v>210</v>
      </c>
      <c r="T45" s="59" t="s">
        <v>202</v>
      </c>
      <c r="U45" s="55"/>
      <c r="V45" s="59"/>
      <c r="W45" s="59" t="s">
        <v>207</v>
      </c>
      <c r="X45" s="59" t="s">
        <v>208</v>
      </c>
      <c r="Y45" s="59" t="s">
        <v>209</v>
      </c>
      <c r="Z45" s="59" t="s">
        <v>210</v>
      </c>
      <c r="AA45" s="59" t="s">
        <v>202</v>
      </c>
      <c r="AB45" s="55"/>
      <c r="AC45" s="59"/>
      <c r="AD45" s="59" t="s">
        <v>207</v>
      </c>
      <c r="AE45" s="59" t="s">
        <v>208</v>
      </c>
      <c r="AF45" s="59" t="s">
        <v>209</v>
      </c>
      <c r="AG45" s="59" t="s">
        <v>210</v>
      </c>
      <c r="AH45" s="59" t="s">
        <v>202</v>
      </c>
      <c r="AI45" s="55"/>
      <c r="AJ45" s="59"/>
      <c r="AK45" s="59" t="s">
        <v>207</v>
      </c>
      <c r="AL45" s="59" t="s">
        <v>208</v>
      </c>
      <c r="AM45" s="59" t="s">
        <v>209</v>
      </c>
      <c r="AN45" s="59" t="s">
        <v>210</v>
      </c>
      <c r="AO45" s="59" t="s">
        <v>202</v>
      </c>
      <c r="AP45" s="55"/>
      <c r="AQ45" s="59"/>
      <c r="AR45" s="59" t="s">
        <v>207</v>
      </c>
      <c r="AS45" s="59" t="s">
        <v>208</v>
      </c>
      <c r="AT45" s="59" t="s">
        <v>209</v>
      </c>
      <c r="AU45" s="59" t="s">
        <v>210</v>
      </c>
      <c r="AV45" s="59" t="s">
        <v>202</v>
      </c>
      <c r="AW45" s="55"/>
      <c r="AX45" s="59"/>
      <c r="AY45" s="59" t="s">
        <v>207</v>
      </c>
      <c r="AZ45" s="59" t="s">
        <v>208</v>
      </c>
      <c r="BA45" s="59" t="s">
        <v>209</v>
      </c>
      <c r="BB45" s="59" t="s">
        <v>210</v>
      </c>
      <c r="BC45" s="59" t="s">
        <v>202</v>
      </c>
      <c r="BD45" s="55"/>
      <c r="BE45" s="59"/>
      <c r="BF45" s="59" t="s">
        <v>207</v>
      </c>
      <c r="BG45" s="59" t="s">
        <v>208</v>
      </c>
      <c r="BH45" s="59" t="s">
        <v>209</v>
      </c>
      <c r="BI45" s="59" t="s">
        <v>210</v>
      </c>
      <c r="BJ45" s="59" t="s">
        <v>202</v>
      </c>
      <c r="BK45" s="55"/>
    </row>
    <row r="46" spans="1:68" x14ac:dyDescent="0.3">
      <c r="A46" s="59" t="s">
        <v>23</v>
      </c>
      <c r="B46" s="59">
        <v>8</v>
      </c>
      <c r="C46" s="59">
        <v>10</v>
      </c>
      <c r="D46" s="59">
        <v>0</v>
      </c>
      <c r="E46" s="59">
        <v>45</v>
      </c>
      <c r="F46" s="59">
        <f>'DRIs DATA 입력'!F46</f>
        <v>21.765298999999999</v>
      </c>
      <c r="G46" s="55"/>
      <c r="H46" s="59" t="s">
        <v>24</v>
      </c>
      <c r="I46" s="59">
        <v>8</v>
      </c>
      <c r="J46" s="59">
        <v>10</v>
      </c>
      <c r="K46" s="59">
        <v>0</v>
      </c>
      <c r="L46" s="59">
        <v>35</v>
      </c>
      <c r="M46" s="59">
        <f>'DRIs DATA 입력'!M46</f>
        <v>15.464995</v>
      </c>
      <c r="N46" s="55"/>
      <c r="O46" s="59" t="s">
        <v>250</v>
      </c>
      <c r="P46" s="59">
        <v>600</v>
      </c>
      <c r="Q46" s="59">
        <v>800</v>
      </c>
      <c r="R46" s="59">
        <v>0</v>
      </c>
      <c r="S46" s="59">
        <v>10000</v>
      </c>
      <c r="T46" s="59">
        <f>'DRIs DATA 입력'!T46</f>
        <v>1046.6497999999999</v>
      </c>
      <c r="U46" s="55"/>
      <c r="V46" s="59" t="s">
        <v>29</v>
      </c>
      <c r="W46" s="59">
        <v>0</v>
      </c>
      <c r="X46" s="59">
        <v>0</v>
      </c>
      <c r="Y46" s="59">
        <v>3</v>
      </c>
      <c r="Z46" s="59">
        <v>10</v>
      </c>
      <c r="AA46" s="59">
        <f>'DRIs DATA 입력'!AA46</f>
        <v>1.5657543999999999E-2</v>
      </c>
      <c r="AB46" s="55"/>
      <c r="AC46" s="59" t="s">
        <v>25</v>
      </c>
      <c r="AD46" s="59">
        <v>0</v>
      </c>
      <c r="AE46" s="59">
        <v>0</v>
      </c>
      <c r="AF46" s="59">
        <v>4</v>
      </c>
      <c r="AG46" s="59">
        <v>11</v>
      </c>
      <c r="AH46" s="59">
        <f>'DRIs DATA 입력'!AH46</f>
        <v>4.7091665000000003</v>
      </c>
      <c r="AI46" s="55"/>
      <c r="AJ46" s="59" t="s">
        <v>26</v>
      </c>
      <c r="AK46" s="59">
        <v>95</v>
      </c>
      <c r="AL46" s="59">
        <v>150</v>
      </c>
      <c r="AM46" s="59">
        <v>0</v>
      </c>
      <c r="AN46" s="59">
        <v>2400</v>
      </c>
      <c r="AO46" s="59">
        <f>'DRIs DATA 입력'!AO46</f>
        <v>213.32646</v>
      </c>
      <c r="AP46" s="55"/>
      <c r="AQ46" s="59" t="s">
        <v>27</v>
      </c>
      <c r="AR46" s="59">
        <v>50</v>
      </c>
      <c r="AS46" s="59">
        <v>60</v>
      </c>
      <c r="AT46" s="59">
        <v>0</v>
      </c>
      <c r="AU46" s="59">
        <v>400</v>
      </c>
      <c r="AV46" s="59">
        <f>'DRIs DATA 입력'!AV46</f>
        <v>111.6023</v>
      </c>
      <c r="AW46" s="55"/>
      <c r="AX46" s="59" t="s">
        <v>251</v>
      </c>
      <c r="AY46" s="59">
        <f>'DRIs DATA 입력'!AY46</f>
        <v>0</v>
      </c>
      <c r="AZ46" s="59">
        <f>'DRIs DATA 입력'!AZ46</f>
        <v>0</v>
      </c>
      <c r="BA46" s="59">
        <f>'DRIs DATA 입력'!BA46</f>
        <v>0</v>
      </c>
      <c r="BB46" s="59">
        <f>'DRIs DATA 입력'!BB46</f>
        <v>0</v>
      </c>
      <c r="BC46" s="59">
        <f>'DRIs DATA 입력'!BC46</f>
        <v>0</v>
      </c>
      <c r="BD46" s="55"/>
      <c r="BE46" s="59" t="s">
        <v>252</v>
      </c>
      <c r="BF46" s="59">
        <f>'DRIs DATA 입력'!BF46</f>
        <v>0</v>
      </c>
      <c r="BG46" s="59">
        <f>'DRIs DATA 입력'!BG46</f>
        <v>0</v>
      </c>
      <c r="BH46" s="59">
        <f>'DRIs DATA 입력'!BH46</f>
        <v>0</v>
      </c>
      <c r="BI46" s="59">
        <f>'DRIs DATA 입력'!BI46</f>
        <v>0</v>
      </c>
      <c r="BJ46" s="59">
        <f>'DRIs DATA 입력'!BJ46</f>
        <v>0</v>
      </c>
      <c r="BK46" s="55"/>
    </row>
  </sheetData>
  <mergeCells count="38">
    <mergeCell ref="J4:L4"/>
    <mergeCell ref="A14:F14"/>
    <mergeCell ref="H14:M14"/>
    <mergeCell ref="O14:T14"/>
    <mergeCell ref="V14:AA14"/>
    <mergeCell ref="A13:AA13"/>
    <mergeCell ref="V34:AA34"/>
    <mergeCell ref="AQ24:AV24"/>
    <mergeCell ref="A3:Z3"/>
    <mergeCell ref="U4:Z4"/>
    <mergeCell ref="A4:C4"/>
    <mergeCell ref="H24:M24"/>
    <mergeCell ref="O24:T24"/>
    <mergeCell ref="V24:AA24"/>
    <mergeCell ref="AC24:AH24"/>
    <mergeCell ref="AJ24:AO24"/>
    <mergeCell ref="A23:BJ23"/>
    <mergeCell ref="AX24:BC24"/>
    <mergeCell ref="BE24:BJ24"/>
    <mergeCell ref="A24:F24"/>
    <mergeCell ref="E4:H4"/>
    <mergeCell ref="N4:S4"/>
    <mergeCell ref="A33:AO33"/>
    <mergeCell ref="AC34:AH34"/>
    <mergeCell ref="AX44:BC44"/>
    <mergeCell ref="A43:BJ43"/>
    <mergeCell ref="BE44:BJ44"/>
    <mergeCell ref="AQ44:AV44"/>
    <mergeCell ref="A44:F44"/>
    <mergeCell ref="H44:M44"/>
    <mergeCell ref="O44:T44"/>
    <mergeCell ref="V44:AA44"/>
    <mergeCell ref="AC44:AH44"/>
    <mergeCell ref="AJ44:AO44"/>
    <mergeCell ref="AJ34:AO34"/>
    <mergeCell ref="A34:F34"/>
    <mergeCell ref="H34:M34"/>
    <mergeCell ref="O34:T34"/>
  </mergeCells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BP46"/>
  <sheetViews>
    <sheetView showWhiteSpace="0" zoomScale="55" zoomScaleNormal="55" zoomScalePageLayoutView="40" workbookViewId="0">
      <selection activeCell="G57" sqref="G57"/>
    </sheetView>
  </sheetViews>
  <sheetFormatPr defaultRowHeight="16.5" x14ac:dyDescent="0.3"/>
  <cols>
    <col min="1" max="2" width="9" style="56" customWidth="1"/>
    <col min="3" max="13" width="9" style="56"/>
    <col min="14" max="19" width="9" style="56" customWidth="1"/>
    <col min="20" max="20" width="9" style="56"/>
    <col min="21" max="21" width="9" style="56" customWidth="1"/>
    <col min="22" max="16384" width="9" style="56"/>
  </cols>
  <sheetData>
    <row r="1" spans="1:27" ht="15" customHeight="1" x14ac:dyDescent="0.3">
      <c r="A1" s="56" t="s">
        <v>276</v>
      </c>
      <c r="B1" s="55" t="s">
        <v>324</v>
      </c>
      <c r="G1" s="56" t="s">
        <v>325</v>
      </c>
      <c r="H1" s="55" t="s">
        <v>326</v>
      </c>
    </row>
    <row r="3" spans="1:27" x14ac:dyDescent="0.3">
      <c r="A3" s="65" t="s">
        <v>277</v>
      </c>
      <c r="B3" s="65"/>
      <c r="C3" s="65"/>
      <c r="D3" s="65"/>
      <c r="E3" s="65"/>
      <c r="F3" s="65"/>
      <c r="G3" s="65"/>
      <c r="H3" s="65"/>
      <c r="I3" s="65"/>
      <c r="J3" s="65"/>
      <c r="K3" s="65"/>
      <c r="L3" s="65"/>
      <c r="M3" s="65"/>
      <c r="N3" s="65"/>
      <c r="O3" s="65"/>
      <c r="P3" s="65"/>
      <c r="Q3" s="65"/>
      <c r="R3" s="65"/>
      <c r="S3" s="65"/>
      <c r="T3" s="65"/>
      <c r="U3" s="65"/>
      <c r="V3" s="65"/>
      <c r="W3" s="65"/>
      <c r="X3" s="65"/>
      <c r="Y3" s="65"/>
      <c r="Z3" s="65"/>
    </row>
    <row r="4" spans="1:27" x14ac:dyDescent="0.3">
      <c r="A4" s="66" t="s">
        <v>278</v>
      </c>
      <c r="B4" s="66"/>
      <c r="C4" s="66"/>
      <c r="E4" s="62" t="s">
        <v>279</v>
      </c>
      <c r="F4" s="63"/>
      <c r="G4" s="63"/>
      <c r="H4" s="64"/>
      <c r="J4" s="62" t="s">
        <v>314</v>
      </c>
      <c r="K4" s="63"/>
      <c r="L4" s="64"/>
      <c r="N4" s="66" t="s">
        <v>45</v>
      </c>
      <c r="O4" s="66"/>
      <c r="P4" s="66"/>
      <c r="Q4" s="66"/>
      <c r="R4" s="66"/>
      <c r="S4" s="66"/>
      <c r="U4" s="66" t="s">
        <v>280</v>
      </c>
      <c r="V4" s="66"/>
      <c r="W4" s="66"/>
      <c r="X4" s="66"/>
      <c r="Y4" s="66"/>
      <c r="Z4" s="66"/>
    </row>
    <row r="5" spans="1:27" x14ac:dyDescent="0.3">
      <c r="A5" s="60"/>
      <c r="B5" s="60" t="s">
        <v>281</v>
      </c>
      <c r="C5" s="60" t="s">
        <v>282</v>
      </c>
      <c r="E5" s="60"/>
      <c r="F5" s="60" t="s">
        <v>49</v>
      </c>
      <c r="G5" s="60" t="s">
        <v>283</v>
      </c>
      <c r="H5" s="60" t="s">
        <v>327</v>
      </c>
      <c r="J5" s="60"/>
      <c r="K5" s="60" t="s">
        <v>284</v>
      </c>
      <c r="L5" s="60" t="s">
        <v>285</v>
      </c>
      <c r="N5" s="60"/>
      <c r="O5" s="60" t="s">
        <v>328</v>
      </c>
      <c r="P5" s="60" t="s">
        <v>287</v>
      </c>
      <c r="Q5" s="60" t="s">
        <v>288</v>
      </c>
      <c r="R5" s="60" t="s">
        <v>289</v>
      </c>
      <c r="S5" s="60" t="s">
        <v>282</v>
      </c>
      <c r="U5" s="60"/>
      <c r="V5" s="60" t="s">
        <v>286</v>
      </c>
      <c r="W5" s="60" t="s">
        <v>287</v>
      </c>
      <c r="X5" s="60" t="s">
        <v>288</v>
      </c>
      <c r="Y5" s="60" t="s">
        <v>289</v>
      </c>
      <c r="Z5" s="60" t="s">
        <v>282</v>
      </c>
    </row>
    <row r="6" spans="1:27" x14ac:dyDescent="0.3">
      <c r="A6" s="60" t="s">
        <v>278</v>
      </c>
      <c r="B6" s="60">
        <v>2000</v>
      </c>
      <c r="C6" s="60">
        <v>2572.7249999999999</v>
      </c>
      <c r="E6" s="60" t="s">
        <v>290</v>
      </c>
      <c r="F6" s="60">
        <v>55</v>
      </c>
      <c r="G6" s="60">
        <v>15</v>
      </c>
      <c r="H6" s="60">
        <v>7</v>
      </c>
      <c r="J6" s="60" t="s">
        <v>329</v>
      </c>
      <c r="K6" s="60">
        <v>0.1</v>
      </c>
      <c r="L6" s="60">
        <v>4</v>
      </c>
      <c r="N6" s="60" t="s">
        <v>315</v>
      </c>
      <c r="O6" s="60">
        <v>45</v>
      </c>
      <c r="P6" s="60">
        <v>55</v>
      </c>
      <c r="Q6" s="60">
        <v>0</v>
      </c>
      <c r="R6" s="60">
        <v>0</v>
      </c>
      <c r="S6" s="60">
        <v>87.123639999999995</v>
      </c>
      <c r="U6" s="60" t="s">
        <v>291</v>
      </c>
      <c r="V6" s="60">
        <v>0</v>
      </c>
      <c r="W6" s="60">
        <v>0</v>
      </c>
      <c r="X6" s="60">
        <v>25</v>
      </c>
      <c r="Y6" s="60">
        <v>0</v>
      </c>
      <c r="Z6" s="60">
        <v>36.825470000000003</v>
      </c>
    </row>
    <row r="7" spans="1:27" x14ac:dyDescent="0.3">
      <c r="E7" s="60" t="s">
        <v>316</v>
      </c>
      <c r="F7" s="60">
        <v>65</v>
      </c>
      <c r="G7" s="60">
        <v>30</v>
      </c>
      <c r="H7" s="60">
        <v>20</v>
      </c>
      <c r="J7" s="60" t="s">
        <v>316</v>
      </c>
      <c r="K7" s="60">
        <v>1</v>
      </c>
      <c r="L7" s="60">
        <v>10</v>
      </c>
    </row>
    <row r="8" spans="1:27" x14ac:dyDescent="0.3">
      <c r="E8" s="60" t="s">
        <v>292</v>
      </c>
      <c r="F8" s="60">
        <v>75.81</v>
      </c>
      <c r="G8" s="60">
        <v>9.1319999999999997</v>
      </c>
      <c r="H8" s="60">
        <v>15.058</v>
      </c>
      <c r="J8" s="60" t="s">
        <v>330</v>
      </c>
      <c r="K8" s="60">
        <v>7.6890000000000001</v>
      </c>
      <c r="L8" s="60">
        <v>11.791</v>
      </c>
    </row>
    <row r="13" spans="1:27" x14ac:dyDescent="0.3">
      <c r="A13" s="61" t="s">
        <v>293</v>
      </c>
      <c r="B13" s="61"/>
      <c r="C13" s="61"/>
      <c r="D13" s="61"/>
      <c r="E13" s="61"/>
      <c r="F13" s="61"/>
      <c r="G13" s="61"/>
      <c r="H13" s="61"/>
      <c r="I13" s="61"/>
      <c r="J13" s="61"/>
      <c r="K13" s="61"/>
      <c r="L13" s="61"/>
      <c r="M13" s="61"/>
      <c r="N13" s="61"/>
      <c r="O13" s="61"/>
      <c r="P13" s="61"/>
      <c r="Q13" s="61"/>
      <c r="R13" s="61"/>
      <c r="S13" s="61"/>
      <c r="T13" s="61"/>
      <c r="U13" s="61"/>
      <c r="V13" s="61"/>
      <c r="W13" s="61"/>
      <c r="X13" s="61"/>
      <c r="Y13" s="61"/>
      <c r="Z13" s="61"/>
      <c r="AA13" s="61"/>
    </row>
    <row r="14" spans="1:27" x14ac:dyDescent="0.3">
      <c r="A14" s="66" t="s">
        <v>294</v>
      </c>
      <c r="B14" s="66"/>
      <c r="C14" s="66"/>
      <c r="D14" s="66"/>
      <c r="E14" s="66"/>
      <c r="F14" s="66"/>
      <c r="H14" s="66" t="s">
        <v>295</v>
      </c>
      <c r="I14" s="66"/>
      <c r="J14" s="66"/>
      <c r="K14" s="66"/>
      <c r="L14" s="66"/>
      <c r="M14" s="66"/>
      <c r="O14" s="66" t="s">
        <v>317</v>
      </c>
      <c r="P14" s="66"/>
      <c r="Q14" s="66"/>
      <c r="R14" s="66"/>
      <c r="S14" s="66"/>
      <c r="T14" s="66"/>
      <c r="V14" s="66" t="s">
        <v>296</v>
      </c>
      <c r="W14" s="66"/>
      <c r="X14" s="66"/>
      <c r="Y14" s="66"/>
      <c r="Z14" s="66"/>
      <c r="AA14" s="66"/>
    </row>
    <row r="15" spans="1:27" x14ac:dyDescent="0.3">
      <c r="A15" s="60"/>
      <c r="B15" s="60" t="s">
        <v>328</v>
      </c>
      <c r="C15" s="60" t="s">
        <v>287</v>
      </c>
      <c r="D15" s="60" t="s">
        <v>288</v>
      </c>
      <c r="E15" s="60" t="s">
        <v>331</v>
      </c>
      <c r="F15" s="60" t="s">
        <v>282</v>
      </c>
      <c r="H15" s="60"/>
      <c r="I15" s="60" t="s">
        <v>328</v>
      </c>
      <c r="J15" s="60" t="s">
        <v>287</v>
      </c>
      <c r="K15" s="60" t="s">
        <v>288</v>
      </c>
      <c r="L15" s="60" t="s">
        <v>331</v>
      </c>
      <c r="M15" s="60" t="s">
        <v>282</v>
      </c>
      <c r="O15" s="60"/>
      <c r="P15" s="60" t="s">
        <v>328</v>
      </c>
      <c r="Q15" s="60" t="s">
        <v>287</v>
      </c>
      <c r="R15" s="60" t="s">
        <v>288</v>
      </c>
      <c r="S15" s="60" t="s">
        <v>289</v>
      </c>
      <c r="T15" s="60" t="s">
        <v>282</v>
      </c>
      <c r="V15" s="60"/>
      <c r="W15" s="60" t="s">
        <v>286</v>
      </c>
      <c r="X15" s="60" t="s">
        <v>287</v>
      </c>
      <c r="Y15" s="60" t="s">
        <v>332</v>
      </c>
      <c r="Z15" s="60" t="s">
        <v>289</v>
      </c>
      <c r="AA15" s="60" t="s">
        <v>333</v>
      </c>
    </row>
    <row r="16" spans="1:27" x14ac:dyDescent="0.3">
      <c r="A16" s="60" t="s">
        <v>297</v>
      </c>
      <c r="B16" s="60">
        <v>500</v>
      </c>
      <c r="C16" s="60">
        <v>700</v>
      </c>
      <c r="D16" s="60">
        <v>0</v>
      </c>
      <c r="E16" s="60">
        <v>3000</v>
      </c>
      <c r="F16" s="60">
        <v>725.23530000000005</v>
      </c>
      <c r="H16" s="60" t="s">
        <v>3</v>
      </c>
      <c r="I16" s="60">
        <v>0</v>
      </c>
      <c r="J16" s="60">
        <v>0</v>
      </c>
      <c r="K16" s="60">
        <v>12</v>
      </c>
      <c r="L16" s="60">
        <v>540</v>
      </c>
      <c r="M16" s="60">
        <v>23.909870000000002</v>
      </c>
      <c r="O16" s="60" t="s">
        <v>4</v>
      </c>
      <c r="P16" s="60">
        <v>0</v>
      </c>
      <c r="Q16" s="60">
        <v>0</v>
      </c>
      <c r="R16" s="60">
        <v>15</v>
      </c>
      <c r="S16" s="60">
        <v>100</v>
      </c>
      <c r="T16" s="60">
        <v>4.3446226000000001</v>
      </c>
      <c r="V16" s="60" t="s">
        <v>5</v>
      </c>
      <c r="W16" s="60">
        <v>0</v>
      </c>
      <c r="X16" s="60">
        <v>0</v>
      </c>
      <c r="Y16" s="60">
        <v>75</v>
      </c>
      <c r="Z16" s="60">
        <v>0</v>
      </c>
      <c r="AA16" s="60">
        <v>316.82947000000001</v>
      </c>
    </row>
    <row r="23" spans="1:62" x14ac:dyDescent="0.3">
      <c r="A23" s="61" t="s">
        <v>298</v>
      </c>
      <c r="B23" s="61"/>
      <c r="C23" s="61"/>
      <c r="D23" s="61"/>
      <c r="E23" s="61"/>
      <c r="F23" s="61"/>
      <c r="G23" s="61"/>
      <c r="H23" s="61"/>
      <c r="I23" s="61"/>
      <c r="J23" s="61"/>
      <c r="K23" s="61"/>
      <c r="L23" s="61"/>
      <c r="M23" s="61"/>
      <c r="N23" s="61"/>
      <c r="O23" s="61"/>
      <c r="P23" s="61"/>
      <c r="Q23" s="61"/>
      <c r="R23" s="61"/>
      <c r="S23" s="61"/>
      <c r="T23" s="61"/>
      <c r="U23" s="61"/>
      <c r="V23" s="61"/>
      <c r="W23" s="61"/>
      <c r="X23" s="61"/>
      <c r="Y23" s="61"/>
      <c r="Z23" s="61"/>
      <c r="AA23" s="61"/>
      <c r="AB23" s="61"/>
      <c r="AC23" s="61"/>
      <c r="AD23" s="61"/>
      <c r="AE23" s="61"/>
      <c r="AF23" s="61"/>
      <c r="AG23" s="61"/>
      <c r="AH23" s="61"/>
      <c r="AI23" s="61"/>
      <c r="AJ23" s="61"/>
      <c r="AK23" s="61"/>
      <c r="AL23" s="61"/>
      <c r="AM23" s="61"/>
      <c r="AN23" s="61"/>
      <c r="AO23" s="61"/>
      <c r="AP23" s="61"/>
      <c r="AQ23" s="61"/>
      <c r="AR23" s="61"/>
      <c r="AS23" s="61"/>
      <c r="AT23" s="61"/>
      <c r="AU23" s="61"/>
      <c r="AV23" s="61"/>
      <c r="AW23" s="61"/>
      <c r="AX23" s="61"/>
      <c r="AY23" s="61"/>
      <c r="AZ23" s="61"/>
      <c r="BA23" s="61"/>
      <c r="BB23" s="61"/>
      <c r="BC23" s="61"/>
      <c r="BD23" s="61"/>
      <c r="BE23" s="61"/>
      <c r="BF23" s="61"/>
      <c r="BG23" s="61"/>
      <c r="BH23" s="61"/>
      <c r="BI23" s="61"/>
      <c r="BJ23" s="61"/>
    </row>
    <row r="24" spans="1:62" x14ac:dyDescent="0.3">
      <c r="A24" s="66" t="s">
        <v>299</v>
      </c>
      <c r="B24" s="66"/>
      <c r="C24" s="66"/>
      <c r="D24" s="66"/>
      <c r="E24" s="66"/>
      <c r="F24" s="66"/>
      <c r="H24" s="66" t="s">
        <v>334</v>
      </c>
      <c r="I24" s="66"/>
      <c r="J24" s="66"/>
      <c r="K24" s="66"/>
      <c r="L24" s="66"/>
      <c r="M24" s="66"/>
      <c r="O24" s="66" t="s">
        <v>300</v>
      </c>
      <c r="P24" s="66"/>
      <c r="Q24" s="66"/>
      <c r="R24" s="66"/>
      <c r="S24" s="66"/>
      <c r="T24" s="66"/>
      <c r="V24" s="66" t="s">
        <v>318</v>
      </c>
      <c r="W24" s="66"/>
      <c r="X24" s="66"/>
      <c r="Y24" s="66"/>
      <c r="Z24" s="66"/>
      <c r="AA24" s="66"/>
      <c r="AC24" s="66" t="s">
        <v>301</v>
      </c>
      <c r="AD24" s="66"/>
      <c r="AE24" s="66"/>
      <c r="AF24" s="66"/>
      <c r="AG24" s="66"/>
      <c r="AH24" s="66"/>
      <c r="AJ24" s="66" t="s">
        <v>302</v>
      </c>
      <c r="AK24" s="66"/>
      <c r="AL24" s="66"/>
      <c r="AM24" s="66"/>
      <c r="AN24" s="66"/>
      <c r="AO24" s="66"/>
      <c r="AQ24" s="66" t="s">
        <v>303</v>
      </c>
      <c r="AR24" s="66"/>
      <c r="AS24" s="66"/>
      <c r="AT24" s="66"/>
      <c r="AU24" s="66"/>
      <c r="AV24" s="66"/>
      <c r="AX24" s="66" t="s">
        <v>304</v>
      </c>
      <c r="AY24" s="66"/>
      <c r="AZ24" s="66"/>
      <c r="BA24" s="66"/>
      <c r="BB24" s="66"/>
      <c r="BC24" s="66"/>
      <c r="BE24" s="66" t="s">
        <v>305</v>
      </c>
      <c r="BF24" s="66"/>
      <c r="BG24" s="66"/>
      <c r="BH24" s="66"/>
      <c r="BI24" s="66"/>
      <c r="BJ24" s="66"/>
    </row>
    <row r="25" spans="1:62" x14ac:dyDescent="0.3">
      <c r="A25" s="60"/>
      <c r="B25" s="60" t="s">
        <v>286</v>
      </c>
      <c r="C25" s="60" t="s">
        <v>287</v>
      </c>
      <c r="D25" s="60" t="s">
        <v>288</v>
      </c>
      <c r="E25" s="60" t="s">
        <v>289</v>
      </c>
      <c r="F25" s="60" t="s">
        <v>282</v>
      </c>
      <c r="H25" s="60"/>
      <c r="I25" s="60" t="s">
        <v>286</v>
      </c>
      <c r="J25" s="60" t="s">
        <v>287</v>
      </c>
      <c r="K25" s="60" t="s">
        <v>332</v>
      </c>
      <c r="L25" s="60" t="s">
        <v>289</v>
      </c>
      <c r="M25" s="60" t="s">
        <v>333</v>
      </c>
      <c r="O25" s="60"/>
      <c r="P25" s="60" t="s">
        <v>286</v>
      </c>
      <c r="Q25" s="60" t="s">
        <v>287</v>
      </c>
      <c r="R25" s="60" t="s">
        <v>332</v>
      </c>
      <c r="S25" s="60" t="s">
        <v>289</v>
      </c>
      <c r="T25" s="60" t="s">
        <v>282</v>
      </c>
      <c r="V25" s="60"/>
      <c r="W25" s="60" t="s">
        <v>328</v>
      </c>
      <c r="X25" s="60" t="s">
        <v>287</v>
      </c>
      <c r="Y25" s="60" t="s">
        <v>288</v>
      </c>
      <c r="Z25" s="60" t="s">
        <v>289</v>
      </c>
      <c r="AA25" s="60" t="s">
        <v>333</v>
      </c>
      <c r="AC25" s="60"/>
      <c r="AD25" s="60" t="s">
        <v>286</v>
      </c>
      <c r="AE25" s="60" t="s">
        <v>335</v>
      </c>
      <c r="AF25" s="60" t="s">
        <v>288</v>
      </c>
      <c r="AG25" s="60" t="s">
        <v>331</v>
      </c>
      <c r="AH25" s="60" t="s">
        <v>282</v>
      </c>
      <c r="AJ25" s="60"/>
      <c r="AK25" s="60" t="s">
        <v>286</v>
      </c>
      <c r="AL25" s="60" t="s">
        <v>287</v>
      </c>
      <c r="AM25" s="60" t="s">
        <v>332</v>
      </c>
      <c r="AN25" s="60" t="s">
        <v>289</v>
      </c>
      <c r="AO25" s="60" t="s">
        <v>282</v>
      </c>
      <c r="AQ25" s="60"/>
      <c r="AR25" s="60" t="s">
        <v>286</v>
      </c>
      <c r="AS25" s="60" t="s">
        <v>287</v>
      </c>
      <c r="AT25" s="60" t="s">
        <v>288</v>
      </c>
      <c r="AU25" s="60" t="s">
        <v>289</v>
      </c>
      <c r="AV25" s="60" t="s">
        <v>282</v>
      </c>
      <c r="AX25" s="60"/>
      <c r="AY25" s="60" t="s">
        <v>286</v>
      </c>
      <c r="AZ25" s="60" t="s">
        <v>287</v>
      </c>
      <c r="BA25" s="60" t="s">
        <v>288</v>
      </c>
      <c r="BB25" s="60" t="s">
        <v>289</v>
      </c>
      <c r="BC25" s="60" t="s">
        <v>282</v>
      </c>
      <c r="BE25" s="60"/>
      <c r="BF25" s="60" t="s">
        <v>328</v>
      </c>
      <c r="BG25" s="60" t="s">
        <v>287</v>
      </c>
      <c r="BH25" s="60" t="s">
        <v>288</v>
      </c>
      <c r="BI25" s="60" t="s">
        <v>289</v>
      </c>
      <c r="BJ25" s="60" t="s">
        <v>282</v>
      </c>
    </row>
    <row r="26" spans="1:62" x14ac:dyDescent="0.3">
      <c r="A26" s="60" t="s">
        <v>8</v>
      </c>
      <c r="B26" s="60">
        <v>75</v>
      </c>
      <c r="C26" s="60">
        <v>100</v>
      </c>
      <c r="D26" s="60">
        <v>0</v>
      </c>
      <c r="E26" s="60">
        <v>2000</v>
      </c>
      <c r="F26" s="60">
        <v>157.23982000000001</v>
      </c>
      <c r="H26" s="60" t="s">
        <v>9</v>
      </c>
      <c r="I26" s="60">
        <v>1</v>
      </c>
      <c r="J26" s="60">
        <v>1.2</v>
      </c>
      <c r="K26" s="60">
        <v>0</v>
      </c>
      <c r="L26" s="60">
        <v>0</v>
      </c>
      <c r="M26" s="60">
        <v>2.285542</v>
      </c>
      <c r="O26" s="60" t="s">
        <v>10</v>
      </c>
      <c r="P26" s="60">
        <v>1.3</v>
      </c>
      <c r="Q26" s="60">
        <v>1.5</v>
      </c>
      <c r="R26" s="60">
        <v>0</v>
      </c>
      <c r="S26" s="60">
        <v>0</v>
      </c>
      <c r="T26" s="60">
        <v>1.7532208</v>
      </c>
      <c r="V26" s="60" t="s">
        <v>11</v>
      </c>
      <c r="W26" s="60">
        <v>12</v>
      </c>
      <c r="X26" s="60">
        <v>16</v>
      </c>
      <c r="Y26" s="60">
        <v>0</v>
      </c>
      <c r="Z26" s="60">
        <v>35</v>
      </c>
      <c r="AA26" s="60">
        <v>20.036740999999999</v>
      </c>
      <c r="AC26" s="60" t="s">
        <v>12</v>
      </c>
      <c r="AD26" s="60">
        <v>1.3</v>
      </c>
      <c r="AE26" s="60">
        <v>1.5</v>
      </c>
      <c r="AF26" s="60">
        <v>0</v>
      </c>
      <c r="AG26" s="60">
        <v>100</v>
      </c>
      <c r="AH26" s="60">
        <v>2.3444370000000001</v>
      </c>
      <c r="AJ26" s="60" t="s">
        <v>336</v>
      </c>
      <c r="AK26" s="60">
        <v>320</v>
      </c>
      <c r="AL26" s="60">
        <v>400</v>
      </c>
      <c r="AM26" s="60">
        <v>0</v>
      </c>
      <c r="AN26" s="60">
        <v>1000</v>
      </c>
      <c r="AO26" s="60">
        <v>767.55799999999999</v>
      </c>
      <c r="AQ26" s="60" t="s">
        <v>13</v>
      </c>
      <c r="AR26" s="60">
        <v>2</v>
      </c>
      <c r="AS26" s="60">
        <v>2.4</v>
      </c>
      <c r="AT26" s="60">
        <v>0</v>
      </c>
      <c r="AU26" s="60">
        <v>0</v>
      </c>
      <c r="AV26" s="60">
        <v>9.4438504999999999</v>
      </c>
      <c r="AX26" s="60" t="s">
        <v>14</v>
      </c>
      <c r="AY26" s="60">
        <v>0</v>
      </c>
      <c r="AZ26" s="60">
        <v>0</v>
      </c>
      <c r="BA26" s="60">
        <v>5</v>
      </c>
      <c r="BB26" s="60">
        <v>0</v>
      </c>
      <c r="BC26" s="60">
        <v>3.6666408000000001</v>
      </c>
      <c r="BE26" s="60" t="s">
        <v>15</v>
      </c>
      <c r="BF26" s="60">
        <v>0</v>
      </c>
      <c r="BG26" s="60">
        <v>0</v>
      </c>
      <c r="BH26" s="60">
        <v>30</v>
      </c>
      <c r="BI26" s="60">
        <v>0</v>
      </c>
      <c r="BJ26" s="60">
        <v>3.3525092999999999</v>
      </c>
    </row>
    <row r="33" spans="1:68" x14ac:dyDescent="0.3">
      <c r="A33" s="61" t="s">
        <v>319</v>
      </c>
      <c r="B33" s="61"/>
      <c r="C33" s="61"/>
      <c r="D33" s="61"/>
      <c r="E33" s="61"/>
      <c r="F33" s="61"/>
      <c r="G33" s="61"/>
      <c r="H33" s="61"/>
      <c r="I33" s="61"/>
      <c r="J33" s="61"/>
      <c r="K33" s="61"/>
      <c r="L33" s="61"/>
      <c r="M33" s="61"/>
      <c r="N33" s="61"/>
      <c r="O33" s="61"/>
      <c r="P33" s="61"/>
      <c r="Q33" s="61"/>
      <c r="R33" s="61"/>
      <c r="S33" s="61"/>
      <c r="T33" s="61"/>
      <c r="U33" s="61"/>
      <c r="V33" s="61"/>
      <c r="W33" s="61"/>
      <c r="X33" s="61"/>
      <c r="Y33" s="61"/>
      <c r="Z33" s="61"/>
      <c r="AA33" s="61"/>
      <c r="AB33" s="61"/>
      <c r="AC33" s="61"/>
      <c r="AD33" s="61"/>
      <c r="AE33" s="61"/>
      <c r="AF33" s="61"/>
      <c r="AG33" s="61"/>
      <c r="AH33" s="61"/>
      <c r="AI33" s="61"/>
      <c r="AJ33" s="61"/>
      <c r="AK33" s="61"/>
      <c r="AL33" s="61"/>
      <c r="AM33" s="61"/>
      <c r="AN33" s="61"/>
      <c r="AO33" s="61"/>
      <c r="AP33" s="57"/>
      <c r="AQ33" s="57"/>
      <c r="AR33" s="57"/>
      <c r="AS33" s="57"/>
      <c r="AT33" s="57"/>
      <c r="AU33" s="57"/>
      <c r="AV33" s="57"/>
      <c r="AW33" s="57"/>
      <c r="AX33" s="57"/>
      <c r="AY33" s="57"/>
      <c r="AZ33" s="57"/>
      <c r="BA33" s="57"/>
      <c r="BB33" s="57"/>
      <c r="BC33" s="57"/>
      <c r="BD33" s="57"/>
      <c r="BE33" s="57"/>
      <c r="BF33" s="57"/>
      <c r="BG33" s="57"/>
      <c r="BH33" s="57"/>
      <c r="BI33" s="57"/>
      <c r="BJ33" s="57"/>
      <c r="BK33" s="58"/>
      <c r="BL33" s="58"/>
      <c r="BM33" s="58"/>
      <c r="BN33" s="58"/>
      <c r="BO33" s="58"/>
      <c r="BP33" s="58"/>
    </row>
    <row r="34" spans="1:68" x14ac:dyDescent="0.3">
      <c r="A34" s="66" t="s">
        <v>176</v>
      </c>
      <c r="B34" s="66"/>
      <c r="C34" s="66"/>
      <c r="D34" s="66"/>
      <c r="E34" s="66"/>
      <c r="F34" s="66"/>
      <c r="H34" s="66" t="s">
        <v>337</v>
      </c>
      <c r="I34" s="66"/>
      <c r="J34" s="66"/>
      <c r="K34" s="66"/>
      <c r="L34" s="66"/>
      <c r="M34" s="66"/>
      <c r="O34" s="66" t="s">
        <v>177</v>
      </c>
      <c r="P34" s="66"/>
      <c r="Q34" s="66"/>
      <c r="R34" s="66"/>
      <c r="S34" s="66"/>
      <c r="T34" s="66"/>
      <c r="V34" s="66" t="s">
        <v>306</v>
      </c>
      <c r="W34" s="66"/>
      <c r="X34" s="66"/>
      <c r="Y34" s="66"/>
      <c r="Z34" s="66"/>
      <c r="AA34" s="66"/>
      <c r="AC34" s="66" t="s">
        <v>307</v>
      </c>
      <c r="AD34" s="66"/>
      <c r="AE34" s="66"/>
      <c r="AF34" s="66"/>
      <c r="AG34" s="66"/>
      <c r="AH34" s="66"/>
      <c r="AJ34" s="66" t="s">
        <v>338</v>
      </c>
      <c r="AK34" s="66"/>
      <c r="AL34" s="66"/>
      <c r="AM34" s="66"/>
      <c r="AN34" s="66"/>
      <c r="AO34" s="66"/>
    </row>
    <row r="35" spans="1:68" x14ac:dyDescent="0.3">
      <c r="A35" s="60"/>
      <c r="B35" s="60" t="s">
        <v>286</v>
      </c>
      <c r="C35" s="60" t="s">
        <v>287</v>
      </c>
      <c r="D35" s="60" t="s">
        <v>332</v>
      </c>
      <c r="E35" s="60" t="s">
        <v>331</v>
      </c>
      <c r="F35" s="60" t="s">
        <v>282</v>
      </c>
      <c r="H35" s="60"/>
      <c r="I35" s="60" t="s">
        <v>286</v>
      </c>
      <c r="J35" s="60" t="s">
        <v>287</v>
      </c>
      <c r="K35" s="60" t="s">
        <v>288</v>
      </c>
      <c r="L35" s="60" t="s">
        <v>289</v>
      </c>
      <c r="M35" s="60" t="s">
        <v>282</v>
      </c>
      <c r="O35" s="60"/>
      <c r="P35" s="60" t="s">
        <v>328</v>
      </c>
      <c r="Q35" s="60" t="s">
        <v>335</v>
      </c>
      <c r="R35" s="60" t="s">
        <v>332</v>
      </c>
      <c r="S35" s="60" t="s">
        <v>289</v>
      </c>
      <c r="T35" s="60" t="s">
        <v>282</v>
      </c>
      <c r="V35" s="60"/>
      <c r="W35" s="60" t="s">
        <v>286</v>
      </c>
      <c r="X35" s="60" t="s">
        <v>335</v>
      </c>
      <c r="Y35" s="60" t="s">
        <v>288</v>
      </c>
      <c r="Z35" s="60" t="s">
        <v>289</v>
      </c>
      <c r="AA35" s="60" t="s">
        <v>282</v>
      </c>
      <c r="AC35" s="60"/>
      <c r="AD35" s="60" t="s">
        <v>286</v>
      </c>
      <c r="AE35" s="60" t="s">
        <v>287</v>
      </c>
      <c r="AF35" s="60" t="s">
        <v>332</v>
      </c>
      <c r="AG35" s="60" t="s">
        <v>289</v>
      </c>
      <c r="AH35" s="60" t="s">
        <v>282</v>
      </c>
      <c r="AJ35" s="60"/>
      <c r="AK35" s="60" t="s">
        <v>286</v>
      </c>
      <c r="AL35" s="60" t="s">
        <v>287</v>
      </c>
      <c r="AM35" s="60" t="s">
        <v>288</v>
      </c>
      <c r="AN35" s="60" t="s">
        <v>289</v>
      </c>
      <c r="AO35" s="60" t="s">
        <v>282</v>
      </c>
    </row>
    <row r="36" spans="1:68" x14ac:dyDescent="0.3">
      <c r="A36" s="60" t="s">
        <v>17</v>
      </c>
      <c r="B36" s="60">
        <v>570</v>
      </c>
      <c r="C36" s="60">
        <v>700</v>
      </c>
      <c r="D36" s="60">
        <v>0</v>
      </c>
      <c r="E36" s="60">
        <v>2000</v>
      </c>
      <c r="F36" s="60">
        <v>547.95623999999998</v>
      </c>
      <c r="H36" s="60" t="s">
        <v>18</v>
      </c>
      <c r="I36" s="60">
        <v>580</v>
      </c>
      <c r="J36" s="60">
        <v>700</v>
      </c>
      <c r="K36" s="60">
        <v>0</v>
      </c>
      <c r="L36" s="60">
        <v>3500</v>
      </c>
      <c r="M36" s="60">
        <v>1523.5359000000001</v>
      </c>
      <c r="O36" s="60" t="s">
        <v>19</v>
      </c>
      <c r="P36" s="60">
        <v>0</v>
      </c>
      <c r="Q36" s="60">
        <v>0</v>
      </c>
      <c r="R36" s="60">
        <v>1300</v>
      </c>
      <c r="S36" s="60">
        <v>2000</v>
      </c>
      <c r="T36" s="60">
        <v>7196.4242999999997</v>
      </c>
      <c r="V36" s="60" t="s">
        <v>20</v>
      </c>
      <c r="W36" s="60">
        <v>0</v>
      </c>
      <c r="X36" s="60">
        <v>0</v>
      </c>
      <c r="Y36" s="60">
        <v>3500</v>
      </c>
      <c r="Z36" s="60">
        <v>0</v>
      </c>
      <c r="AA36" s="60">
        <v>4667.1244999999999</v>
      </c>
      <c r="AC36" s="60" t="s">
        <v>21</v>
      </c>
      <c r="AD36" s="60">
        <v>0</v>
      </c>
      <c r="AE36" s="60">
        <v>0</v>
      </c>
      <c r="AF36" s="60">
        <v>2000</v>
      </c>
      <c r="AG36" s="60">
        <v>0</v>
      </c>
      <c r="AH36" s="60">
        <v>141.55010999999999</v>
      </c>
      <c r="AJ36" s="60" t="s">
        <v>22</v>
      </c>
      <c r="AK36" s="60">
        <v>305</v>
      </c>
      <c r="AL36" s="60">
        <v>370</v>
      </c>
      <c r="AM36" s="60">
        <v>0</v>
      </c>
      <c r="AN36" s="60">
        <v>350</v>
      </c>
      <c r="AO36" s="60">
        <v>163.75922</v>
      </c>
    </row>
    <row r="43" spans="1:68" x14ac:dyDescent="0.3">
      <c r="A43" s="61" t="s">
        <v>339</v>
      </c>
      <c r="B43" s="61"/>
      <c r="C43" s="61"/>
      <c r="D43" s="61"/>
      <c r="E43" s="61"/>
      <c r="F43" s="61"/>
      <c r="G43" s="61"/>
      <c r="H43" s="61"/>
      <c r="I43" s="61"/>
      <c r="J43" s="61"/>
      <c r="K43" s="61"/>
      <c r="L43" s="61"/>
      <c r="M43" s="61"/>
      <c r="N43" s="61"/>
      <c r="O43" s="61"/>
      <c r="P43" s="61"/>
      <c r="Q43" s="61"/>
      <c r="R43" s="61"/>
      <c r="S43" s="61"/>
      <c r="T43" s="61"/>
      <c r="U43" s="61"/>
      <c r="V43" s="61"/>
      <c r="W43" s="61"/>
      <c r="X43" s="61"/>
      <c r="Y43" s="61"/>
      <c r="Z43" s="61"/>
      <c r="AA43" s="61"/>
      <c r="AB43" s="61"/>
      <c r="AC43" s="61"/>
      <c r="AD43" s="61"/>
      <c r="AE43" s="61"/>
      <c r="AF43" s="61"/>
      <c r="AG43" s="61"/>
      <c r="AH43" s="61"/>
      <c r="AI43" s="61"/>
      <c r="AJ43" s="61"/>
      <c r="AK43" s="61"/>
      <c r="AL43" s="61"/>
      <c r="AM43" s="61"/>
      <c r="AN43" s="61"/>
      <c r="AO43" s="61"/>
      <c r="AP43" s="61"/>
      <c r="AQ43" s="61"/>
      <c r="AR43" s="61"/>
      <c r="AS43" s="61"/>
      <c r="AT43" s="61"/>
      <c r="AU43" s="61"/>
      <c r="AV43" s="61"/>
      <c r="AW43" s="61"/>
      <c r="AX43" s="61"/>
      <c r="AY43" s="61"/>
      <c r="AZ43" s="61"/>
      <c r="BA43" s="61"/>
      <c r="BB43" s="61"/>
      <c r="BC43" s="61"/>
      <c r="BD43" s="61"/>
      <c r="BE43" s="61"/>
      <c r="BF43" s="61"/>
      <c r="BG43" s="61"/>
      <c r="BH43" s="61"/>
      <c r="BI43" s="61"/>
      <c r="BJ43" s="61"/>
    </row>
    <row r="44" spans="1:68" x14ac:dyDescent="0.3">
      <c r="A44" s="66" t="s">
        <v>340</v>
      </c>
      <c r="B44" s="66"/>
      <c r="C44" s="66"/>
      <c r="D44" s="66"/>
      <c r="E44" s="66"/>
      <c r="F44" s="66"/>
      <c r="H44" s="66" t="s">
        <v>320</v>
      </c>
      <c r="I44" s="66"/>
      <c r="J44" s="66"/>
      <c r="K44" s="66"/>
      <c r="L44" s="66"/>
      <c r="M44" s="66"/>
      <c r="O44" s="66" t="s">
        <v>308</v>
      </c>
      <c r="P44" s="66"/>
      <c r="Q44" s="66"/>
      <c r="R44" s="66"/>
      <c r="S44" s="66"/>
      <c r="T44" s="66"/>
      <c r="V44" s="66" t="s">
        <v>309</v>
      </c>
      <c r="W44" s="66"/>
      <c r="X44" s="66"/>
      <c r="Y44" s="66"/>
      <c r="Z44" s="66"/>
      <c r="AA44" s="66"/>
      <c r="AC44" s="66" t="s">
        <v>310</v>
      </c>
      <c r="AD44" s="66"/>
      <c r="AE44" s="66"/>
      <c r="AF44" s="66"/>
      <c r="AG44" s="66"/>
      <c r="AH44" s="66"/>
      <c r="AJ44" s="66" t="s">
        <v>311</v>
      </c>
      <c r="AK44" s="66"/>
      <c r="AL44" s="66"/>
      <c r="AM44" s="66"/>
      <c r="AN44" s="66"/>
      <c r="AO44" s="66"/>
      <c r="AQ44" s="66" t="s">
        <v>312</v>
      </c>
      <c r="AR44" s="66"/>
      <c r="AS44" s="66"/>
      <c r="AT44" s="66"/>
      <c r="AU44" s="66"/>
      <c r="AV44" s="66"/>
      <c r="AX44" s="66" t="s">
        <v>321</v>
      </c>
      <c r="AY44" s="66"/>
      <c r="AZ44" s="66"/>
      <c r="BA44" s="66"/>
      <c r="BB44" s="66"/>
      <c r="BC44" s="66"/>
      <c r="BE44" s="66" t="s">
        <v>341</v>
      </c>
      <c r="BF44" s="66"/>
      <c r="BG44" s="66"/>
      <c r="BH44" s="66"/>
      <c r="BI44" s="66"/>
      <c r="BJ44" s="66"/>
    </row>
    <row r="45" spans="1:68" x14ac:dyDescent="0.3">
      <c r="A45" s="60"/>
      <c r="B45" s="60" t="s">
        <v>286</v>
      </c>
      <c r="C45" s="60" t="s">
        <v>287</v>
      </c>
      <c r="D45" s="60" t="s">
        <v>288</v>
      </c>
      <c r="E45" s="60" t="s">
        <v>289</v>
      </c>
      <c r="F45" s="60" t="s">
        <v>282</v>
      </c>
      <c r="H45" s="60"/>
      <c r="I45" s="60" t="s">
        <v>286</v>
      </c>
      <c r="J45" s="60" t="s">
        <v>287</v>
      </c>
      <c r="K45" s="60" t="s">
        <v>288</v>
      </c>
      <c r="L45" s="60" t="s">
        <v>289</v>
      </c>
      <c r="M45" s="60" t="s">
        <v>333</v>
      </c>
      <c r="O45" s="60"/>
      <c r="P45" s="60" t="s">
        <v>286</v>
      </c>
      <c r="Q45" s="60" t="s">
        <v>287</v>
      </c>
      <c r="R45" s="60" t="s">
        <v>288</v>
      </c>
      <c r="S45" s="60" t="s">
        <v>331</v>
      </c>
      <c r="T45" s="60" t="s">
        <v>282</v>
      </c>
      <c r="V45" s="60"/>
      <c r="W45" s="60" t="s">
        <v>328</v>
      </c>
      <c r="X45" s="60" t="s">
        <v>287</v>
      </c>
      <c r="Y45" s="60" t="s">
        <v>288</v>
      </c>
      <c r="Z45" s="60" t="s">
        <v>331</v>
      </c>
      <c r="AA45" s="60" t="s">
        <v>282</v>
      </c>
      <c r="AC45" s="60"/>
      <c r="AD45" s="60" t="s">
        <v>286</v>
      </c>
      <c r="AE45" s="60" t="s">
        <v>335</v>
      </c>
      <c r="AF45" s="60" t="s">
        <v>288</v>
      </c>
      <c r="AG45" s="60" t="s">
        <v>289</v>
      </c>
      <c r="AH45" s="60" t="s">
        <v>282</v>
      </c>
      <c r="AJ45" s="60"/>
      <c r="AK45" s="60" t="s">
        <v>328</v>
      </c>
      <c r="AL45" s="60" t="s">
        <v>287</v>
      </c>
      <c r="AM45" s="60" t="s">
        <v>332</v>
      </c>
      <c r="AN45" s="60" t="s">
        <v>289</v>
      </c>
      <c r="AO45" s="60" t="s">
        <v>333</v>
      </c>
      <c r="AQ45" s="60"/>
      <c r="AR45" s="60" t="s">
        <v>286</v>
      </c>
      <c r="AS45" s="60" t="s">
        <v>287</v>
      </c>
      <c r="AT45" s="60" t="s">
        <v>288</v>
      </c>
      <c r="AU45" s="60" t="s">
        <v>331</v>
      </c>
      <c r="AV45" s="60" t="s">
        <v>282</v>
      </c>
      <c r="AX45" s="60"/>
      <c r="AY45" s="60" t="s">
        <v>286</v>
      </c>
      <c r="AZ45" s="60" t="s">
        <v>287</v>
      </c>
      <c r="BA45" s="60" t="s">
        <v>288</v>
      </c>
      <c r="BB45" s="60" t="s">
        <v>289</v>
      </c>
      <c r="BC45" s="60" t="s">
        <v>282</v>
      </c>
      <c r="BE45" s="60"/>
      <c r="BF45" s="60" t="s">
        <v>286</v>
      </c>
      <c r="BG45" s="60" t="s">
        <v>287</v>
      </c>
      <c r="BH45" s="60" t="s">
        <v>288</v>
      </c>
      <c r="BI45" s="60" t="s">
        <v>289</v>
      </c>
      <c r="BJ45" s="60" t="s">
        <v>282</v>
      </c>
    </row>
    <row r="46" spans="1:68" x14ac:dyDescent="0.3">
      <c r="A46" s="60" t="s">
        <v>23</v>
      </c>
      <c r="B46" s="60">
        <v>7</v>
      </c>
      <c r="C46" s="60">
        <v>9</v>
      </c>
      <c r="D46" s="60">
        <v>0</v>
      </c>
      <c r="E46" s="60">
        <v>45</v>
      </c>
      <c r="F46" s="60">
        <v>21.765298999999999</v>
      </c>
      <c r="H46" s="60" t="s">
        <v>24</v>
      </c>
      <c r="I46" s="60">
        <v>7</v>
      </c>
      <c r="J46" s="60">
        <v>9</v>
      </c>
      <c r="K46" s="60">
        <v>0</v>
      </c>
      <c r="L46" s="60">
        <v>35</v>
      </c>
      <c r="M46" s="60">
        <v>15.464995</v>
      </c>
      <c r="O46" s="60" t="s">
        <v>322</v>
      </c>
      <c r="P46" s="60">
        <v>600</v>
      </c>
      <c r="Q46" s="60">
        <v>800</v>
      </c>
      <c r="R46" s="60">
        <v>0</v>
      </c>
      <c r="S46" s="60">
        <v>10000</v>
      </c>
      <c r="T46" s="60">
        <v>1046.6497999999999</v>
      </c>
      <c r="V46" s="60" t="s">
        <v>29</v>
      </c>
      <c r="W46" s="60">
        <v>0</v>
      </c>
      <c r="X46" s="60">
        <v>0</v>
      </c>
      <c r="Y46" s="60">
        <v>3</v>
      </c>
      <c r="Z46" s="60">
        <v>10</v>
      </c>
      <c r="AA46" s="60">
        <v>1.5657543999999999E-2</v>
      </c>
      <c r="AC46" s="60" t="s">
        <v>25</v>
      </c>
      <c r="AD46" s="60">
        <v>0</v>
      </c>
      <c r="AE46" s="60">
        <v>0</v>
      </c>
      <c r="AF46" s="60">
        <v>4</v>
      </c>
      <c r="AG46" s="60">
        <v>11</v>
      </c>
      <c r="AH46" s="60">
        <v>4.7091665000000003</v>
      </c>
      <c r="AJ46" s="60" t="s">
        <v>26</v>
      </c>
      <c r="AK46" s="60">
        <v>95</v>
      </c>
      <c r="AL46" s="60">
        <v>150</v>
      </c>
      <c r="AM46" s="60">
        <v>0</v>
      </c>
      <c r="AN46" s="60">
        <v>2400</v>
      </c>
      <c r="AO46" s="60">
        <v>213.32646</v>
      </c>
      <c r="AQ46" s="60" t="s">
        <v>27</v>
      </c>
      <c r="AR46" s="60">
        <v>50</v>
      </c>
      <c r="AS46" s="60">
        <v>60</v>
      </c>
      <c r="AT46" s="60">
        <v>0</v>
      </c>
      <c r="AU46" s="60">
        <v>400</v>
      </c>
      <c r="AV46" s="60">
        <v>111.6023</v>
      </c>
      <c r="AX46" s="60" t="s">
        <v>342</v>
      </c>
      <c r="AY46" s="60"/>
      <c r="AZ46" s="60"/>
      <c r="BA46" s="60"/>
      <c r="BB46" s="60"/>
      <c r="BC46" s="60"/>
      <c r="BE46" s="60" t="s">
        <v>313</v>
      </c>
      <c r="BF46" s="60"/>
      <c r="BG46" s="60"/>
      <c r="BH46" s="60"/>
      <c r="BI46" s="60"/>
      <c r="BJ46" s="60"/>
    </row>
  </sheetData>
  <mergeCells count="38">
    <mergeCell ref="A43:BJ43"/>
    <mergeCell ref="A44:F44"/>
    <mergeCell ref="H44:M44"/>
    <mergeCell ref="O44:T44"/>
    <mergeCell ref="V44:AA44"/>
    <mergeCell ref="AC44:AH44"/>
    <mergeCell ref="AJ44:AO44"/>
    <mergeCell ref="AQ44:AV44"/>
    <mergeCell ref="AX44:BC44"/>
    <mergeCell ref="BE44:BJ44"/>
    <mergeCell ref="AQ24:AV24"/>
    <mergeCell ref="AX24:BC24"/>
    <mergeCell ref="BE24:BJ24"/>
    <mergeCell ref="A33:AO33"/>
    <mergeCell ref="A34:F34"/>
    <mergeCell ref="H34:M34"/>
    <mergeCell ref="O34:T34"/>
    <mergeCell ref="V34:AA34"/>
    <mergeCell ref="AC34:AH34"/>
    <mergeCell ref="AJ34:AO34"/>
    <mergeCell ref="A24:F24"/>
    <mergeCell ref="H24:M24"/>
    <mergeCell ref="O24:T24"/>
    <mergeCell ref="V24:AA24"/>
    <mergeCell ref="AC24:AH24"/>
    <mergeCell ref="AJ24:AO24"/>
    <mergeCell ref="A23:BJ23"/>
    <mergeCell ref="A3:Z3"/>
    <mergeCell ref="A4:C4"/>
    <mergeCell ref="E4:H4"/>
    <mergeCell ref="J4:L4"/>
    <mergeCell ref="N4:S4"/>
    <mergeCell ref="U4:Z4"/>
    <mergeCell ref="A13:AA13"/>
    <mergeCell ref="A14:F14"/>
    <mergeCell ref="H14:M14"/>
    <mergeCell ref="O14:T14"/>
    <mergeCell ref="V14:AA14"/>
  </mergeCells>
  <phoneticPr fontId="1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DI7"/>
  <sheetViews>
    <sheetView workbookViewId="0">
      <selection activeCell="A2" sqref="A2:XFD2"/>
    </sheetView>
  </sheetViews>
  <sheetFormatPr defaultRowHeight="16.5" x14ac:dyDescent="0.3"/>
  <cols>
    <col min="5" max="5" width="12.125" bestFit="1" customWidth="1"/>
    <col min="6" max="6" width="11.75" bestFit="1" customWidth="1"/>
  </cols>
  <sheetData>
    <row r="1" spans="1:113" ht="15" customHeight="1" x14ac:dyDescent="0.3">
      <c r="A1" s="45" t="s">
        <v>256</v>
      </c>
      <c r="B1" s="45" t="s">
        <v>54</v>
      </c>
      <c r="C1" s="45" t="s">
        <v>257</v>
      </c>
      <c r="D1" s="45" t="s">
        <v>258</v>
      </c>
      <c r="E1" s="45" t="s">
        <v>55</v>
      </c>
      <c r="F1" s="45" t="s">
        <v>56</v>
      </c>
      <c r="G1" s="45" t="s">
        <v>57</v>
      </c>
      <c r="H1" s="45" t="s">
        <v>58</v>
      </c>
      <c r="I1" s="45" t="s">
        <v>59</v>
      </c>
      <c r="J1" s="45" t="s">
        <v>60</v>
      </c>
      <c r="K1" s="45" t="s">
        <v>61</v>
      </c>
      <c r="L1" s="45" t="s">
        <v>62</v>
      </c>
      <c r="M1" s="45" t="s">
        <v>63</v>
      </c>
      <c r="N1" s="45" t="s">
        <v>64</v>
      </c>
      <c r="O1" s="45" t="s">
        <v>65</v>
      </c>
      <c r="P1" s="45" t="s">
        <v>66</v>
      </c>
      <c r="Q1" s="45" t="s">
        <v>67</v>
      </c>
      <c r="R1" s="45" t="s">
        <v>68</v>
      </c>
      <c r="S1" s="45" t="s">
        <v>69</v>
      </c>
      <c r="T1" s="45" t="s">
        <v>70</v>
      </c>
      <c r="U1" s="45" t="s">
        <v>71</v>
      </c>
      <c r="V1" s="45" t="s">
        <v>72</v>
      </c>
      <c r="W1" s="45" t="s">
        <v>73</v>
      </c>
      <c r="X1" s="45" t="s">
        <v>74</v>
      </c>
      <c r="Y1" s="45" t="s">
        <v>75</v>
      </c>
      <c r="Z1" s="45" t="s">
        <v>76</v>
      </c>
      <c r="AA1" s="45" t="s">
        <v>77</v>
      </c>
      <c r="AB1" s="45" t="s">
        <v>78</v>
      </c>
      <c r="AC1" s="45" t="s">
        <v>79</v>
      </c>
      <c r="AD1" s="45" t="s">
        <v>80</v>
      </c>
      <c r="AE1" s="45" t="s">
        <v>81</v>
      </c>
      <c r="AF1" s="45" t="s">
        <v>82</v>
      </c>
      <c r="AG1" s="45" t="s">
        <v>83</v>
      </c>
      <c r="AH1" s="45" t="s">
        <v>84</v>
      </c>
      <c r="AI1" s="45" t="s">
        <v>85</v>
      </c>
      <c r="AJ1" s="45" t="s">
        <v>86</v>
      </c>
      <c r="AK1" s="45" t="s">
        <v>87</v>
      </c>
      <c r="AL1" s="45" t="s">
        <v>88</v>
      </c>
      <c r="AM1" s="45" t="s">
        <v>89</v>
      </c>
      <c r="AN1" s="45" t="s">
        <v>90</v>
      </c>
      <c r="AO1" s="45" t="s">
        <v>91</v>
      </c>
      <c r="AP1" s="45" t="s">
        <v>92</v>
      </c>
      <c r="AQ1" s="45" t="s">
        <v>93</v>
      </c>
      <c r="AR1" s="45" t="s">
        <v>94</v>
      </c>
      <c r="AS1" s="45" t="s">
        <v>95</v>
      </c>
      <c r="AT1" s="45" t="s">
        <v>96</v>
      </c>
      <c r="AU1" s="45" t="s">
        <v>97</v>
      </c>
      <c r="AV1" s="45" t="s">
        <v>98</v>
      </c>
      <c r="AW1" s="45" t="s">
        <v>99</v>
      </c>
      <c r="AX1" s="45" t="s">
        <v>100</v>
      </c>
      <c r="AY1" s="45" t="s">
        <v>101</v>
      </c>
      <c r="AZ1" s="45" t="s">
        <v>102</v>
      </c>
      <c r="BA1" s="45" t="s">
        <v>103</v>
      </c>
      <c r="BB1" s="45" t="s">
        <v>104</v>
      </c>
      <c r="BC1" s="45" t="s">
        <v>105</v>
      </c>
      <c r="BD1" s="45" t="s">
        <v>106</v>
      </c>
      <c r="BE1" s="45" t="s">
        <v>107</v>
      </c>
      <c r="BF1" s="45" t="s">
        <v>108</v>
      </c>
      <c r="BG1" s="45" t="s">
        <v>109</v>
      </c>
      <c r="BH1" s="45" t="s">
        <v>110</v>
      </c>
      <c r="BI1" s="45" t="s">
        <v>111</v>
      </c>
      <c r="BJ1" s="45" t="s">
        <v>112</v>
      </c>
      <c r="BK1" s="45" t="s">
        <v>113</v>
      </c>
      <c r="BL1" s="45" t="s">
        <v>114</v>
      </c>
      <c r="BM1" s="45" t="s">
        <v>115</v>
      </c>
      <c r="BN1" s="45" t="s">
        <v>116</v>
      </c>
      <c r="BO1" s="45" t="s">
        <v>117</v>
      </c>
      <c r="BP1" s="45" t="s">
        <v>118</v>
      </c>
      <c r="BQ1" s="45" t="s">
        <v>119</v>
      </c>
      <c r="BR1" s="45" t="s">
        <v>120</v>
      </c>
      <c r="BS1" s="45" t="s">
        <v>121</v>
      </c>
      <c r="BT1" s="45" t="s">
        <v>122</v>
      </c>
      <c r="BU1" s="45" t="s">
        <v>123</v>
      </c>
      <c r="BV1" s="45" t="s">
        <v>124</v>
      </c>
      <c r="BW1" s="45" t="s">
        <v>125</v>
      </c>
      <c r="BX1" s="45" t="s">
        <v>126</v>
      </c>
      <c r="BY1" s="45" t="s">
        <v>127</v>
      </c>
      <c r="BZ1" s="45" t="s">
        <v>128</v>
      </c>
      <c r="CA1" s="45" t="s">
        <v>129</v>
      </c>
      <c r="CB1" s="45" t="s">
        <v>130</v>
      </c>
      <c r="CC1" s="45" t="s">
        <v>131</v>
      </c>
      <c r="CD1" s="45" t="s">
        <v>132</v>
      </c>
      <c r="CE1" s="45" t="s">
        <v>133</v>
      </c>
      <c r="CF1" s="45" t="s">
        <v>134</v>
      </c>
      <c r="CG1" s="45" t="s">
        <v>135</v>
      </c>
      <c r="CH1" s="45" t="s">
        <v>136</v>
      </c>
      <c r="CI1" s="45" t="s">
        <v>137</v>
      </c>
      <c r="CJ1" s="45" t="s">
        <v>138</v>
      </c>
      <c r="CK1" s="45" t="s">
        <v>139</v>
      </c>
      <c r="CL1" s="45" t="s">
        <v>140</v>
      </c>
      <c r="CM1" s="45" t="s">
        <v>141</v>
      </c>
      <c r="CN1" s="45" t="s">
        <v>142</v>
      </c>
      <c r="CO1" s="45" t="s">
        <v>143</v>
      </c>
      <c r="CP1" s="45" t="s">
        <v>144</v>
      </c>
      <c r="CQ1" s="45" t="s">
        <v>145</v>
      </c>
      <c r="CR1" s="45" t="s">
        <v>146</v>
      </c>
      <c r="CS1" s="45" t="s">
        <v>147</v>
      </c>
      <c r="CT1" s="45" t="s">
        <v>148</v>
      </c>
      <c r="CU1" s="45" t="s">
        <v>149</v>
      </c>
      <c r="CV1" s="45" t="s">
        <v>150</v>
      </c>
      <c r="CW1" s="45" t="s">
        <v>151</v>
      </c>
      <c r="CX1" s="45" t="s">
        <v>152</v>
      </c>
      <c r="CY1" s="45" t="s">
        <v>153</v>
      </c>
      <c r="CZ1" s="45" t="s">
        <v>154</v>
      </c>
      <c r="DA1" s="45" t="s">
        <v>155</v>
      </c>
      <c r="DB1" s="45" t="s">
        <v>156</v>
      </c>
      <c r="DC1" s="45" t="s">
        <v>157</v>
      </c>
      <c r="DD1" s="45" t="s">
        <v>158</v>
      </c>
      <c r="DE1" s="45" t="s">
        <v>159</v>
      </c>
      <c r="DF1" s="45" t="s">
        <v>160</v>
      </c>
      <c r="DG1" s="45" t="s">
        <v>161</v>
      </c>
      <c r="DH1" s="45" t="s">
        <v>162</v>
      </c>
    </row>
    <row r="2" spans="1:113" s="55" customFormat="1" x14ac:dyDescent="0.3">
      <c r="A2" s="55" t="s">
        <v>343</v>
      </c>
      <c r="B2" s="55" t="s">
        <v>344</v>
      </c>
      <c r="C2" s="55" t="s">
        <v>323</v>
      </c>
      <c r="D2" s="55">
        <v>67</v>
      </c>
      <c r="E2" s="55">
        <v>2572.7249999999999</v>
      </c>
      <c r="F2" s="55">
        <v>438.62720000000002</v>
      </c>
      <c r="G2" s="55">
        <v>52.838349999999998</v>
      </c>
      <c r="H2" s="55">
        <v>31.42332</v>
      </c>
      <c r="I2" s="55">
        <v>21.415030000000002</v>
      </c>
      <c r="J2" s="55">
        <v>87.123639999999995</v>
      </c>
      <c r="K2" s="55">
        <v>48.682110000000002</v>
      </c>
      <c r="L2" s="55">
        <v>38.441535999999999</v>
      </c>
      <c r="M2" s="55">
        <v>36.825470000000003</v>
      </c>
      <c r="N2" s="55">
        <v>4.3529249999999999</v>
      </c>
      <c r="O2" s="55">
        <v>21.844349999999999</v>
      </c>
      <c r="P2" s="55">
        <v>1446.5216</v>
      </c>
      <c r="Q2" s="55">
        <v>32.197814999999999</v>
      </c>
      <c r="R2" s="55">
        <v>725.23530000000005</v>
      </c>
      <c r="S2" s="55">
        <v>117.29559</v>
      </c>
      <c r="T2" s="55">
        <v>7295.2759999999998</v>
      </c>
      <c r="U2" s="55">
        <v>4.3446226000000001</v>
      </c>
      <c r="V2" s="55">
        <v>23.909870000000002</v>
      </c>
      <c r="W2" s="55">
        <v>316.82947000000001</v>
      </c>
      <c r="X2" s="55">
        <v>157.23982000000001</v>
      </c>
      <c r="Y2" s="55">
        <v>2.285542</v>
      </c>
      <c r="Z2" s="55">
        <v>1.7532208</v>
      </c>
      <c r="AA2" s="55">
        <v>20.036740999999999</v>
      </c>
      <c r="AB2" s="55">
        <v>2.3444370000000001</v>
      </c>
      <c r="AC2" s="55">
        <v>767.55799999999999</v>
      </c>
      <c r="AD2" s="55">
        <v>9.4438504999999999</v>
      </c>
      <c r="AE2" s="55">
        <v>3.6666408000000001</v>
      </c>
      <c r="AF2" s="55">
        <v>3.3525092999999999</v>
      </c>
      <c r="AG2" s="55">
        <v>547.95623999999998</v>
      </c>
      <c r="AH2" s="55">
        <v>343.74387000000002</v>
      </c>
      <c r="AI2" s="55">
        <v>204.21234000000001</v>
      </c>
      <c r="AJ2" s="55">
        <v>1523.5359000000001</v>
      </c>
      <c r="AK2" s="55">
        <v>7196.4242999999997</v>
      </c>
      <c r="AL2" s="55">
        <v>141.55010999999999</v>
      </c>
      <c r="AM2" s="55">
        <v>4667.1244999999999</v>
      </c>
      <c r="AN2" s="55">
        <v>163.75922</v>
      </c>
      <c r="AO2" s="55">
        <v>21.765298999999999</v>
      </c>
      <c r="AP2" s="55">
        <v>15.739684</v>
      </c>
      <c r="AQ2" s="55">
        <v>6.0256143</v>
      </c>
      <c r="AR2" s="55">
        <v>15.464995</v>
      </c>
      <c r="AS2" s="55">
        <v>1046.6497999999999</v>
      </c>
      <c r="AT2" s="55">
        <v>1.5657543999999999E-2</v>
      </c>
      <c r="AU2" s="55">
        <v>4.7091665000000003</v>
      </c>
      <c r="AV2" s="55">
        <v>213.32646</v>
      </c>
      <c r="AW2" s="55">
        <v>111.6023</v>
      </c>
      <c r="AX2" s="55">
        <v>0.13260986</v>
      </c>
      <c r="AY2" s="55">
        <v>1.6104902999999999</v>
      </c>
      <c r="AZ2" s="55">
        <v>397.34332000000001</v>
      </c>
      <c r="BA2" s="55">
        <v>42.767510000000001</v>
      </c>
      <c r="BB2" s="55">
        <v>11.588692999999999</v>
      </c>
      <c r="BC2" s="55">
        <v>15.875852999999999</v>
      </c>
      <c r="BD2" s="55">
        <v>15.280849999999999</v>
      </c>
      <c r="BE2" s="55">
        <v>0.66909110000000005</v>
      </c>
      <c r="BF2" s="55">
        <v>3.7268968</v>
      </c>
      <c r="BG2" s="55">
        <v>4.5795576000000001E-4</v>
      </c>
      <c r="BH2" s="55">
        <v>1.1044468999999999E-2</v>
      </c>
      <c r="BI2" s="55">
        <v>9.7111679999999992E-3</v>
      </c>
      <c r="BJ2" s="55">
        <v>5.0451122000000001E-2</v>
      </c>
      <c r="BK2" s="55">
        <v>3.5227366999999997E-5</v>
      </c>
      <c r="BL2" s="55">
        <v>0.33326020000000001</v>
      </c>
      <c r="BM2" s="55">
        <v>4.4581822999999998</v>
      </c>
      <c r="BN2" s="55">
        <v>1.3369378999999999</v>
      </c>
      <c r="BO2" s="55">
        <v>74.912505999999993</v>
      </c>
      <c r="BP2" s="55">
        <v>13.00062</v>
      </c>
      <c r="BQ2" s="55">
        <v>23.470355999999999</v>
      </c>
      <c r="BR2" s="55">
        <v>85.664659999999998</v>
      </c>
      <c r="BS2" s="55">
        <v>32.002262000000002</v>
      </c>
      <c r="BT2" s="55">
        <v>15.088373000000001</v>
      </c>
      <c r="BU2" s="55">
        <v>0.41265446</v>
      </c>
      <c r="BV2" s="55">
        <v>4.7461089999999997E-2</v>
      </c>
      <c r="BW2" s="55">
        <v>1.0368785</v>
      </c>
      <c r="BX2" s="55">
        <v>1.7565039</v>
      </c>
      <c r="BY2" s="55">
        <v>0.12391078</v>
      </c>
      <c r="BZ2" s="55">
        <v>9.7286170000000002E-4</v>
      </c>
      <c r="CA2" s="55">
        <v>1.2051921000000001</v>
      </c>
      <c r="CB2" s="55">
        <v>2.3908150999999999E-2</v>
      </c>
      <c r="CC2" s="55">
        <v>0.33567570000000002</v>
      </c>
      <c r="CD2" s="55">
        <v>3.0550225000000002</v>
      </c>
      <c r="CE2" s="55">
        <v>8.5326865000000002E-2</v>
      </c>
      <c r="CF2" s="55">
        <v>0.29738819999999999</v>
      </c>
      <c r="CG2" s="55">
        <v>2.4750000000000001E-7</v>
      </c>
      <c r="CH2" s="55">
        <v>7.7324850000000001E-2</v>
      </c>
      <c r="CI2" s="55">
        <v>3.8375817E-2</v>
      </c>
      <c r="CJ2" s="55">
        <v>6.7428100000000004</v>
      </c>
      <c r="CK2" s="55">
        <v>1.0743796999999999E-2</v>
      </c>
      <c r="CL2" s="55">
        <v>3.5021217</v>
      </c>
      <c r="CM2" s="55">
        <v>4.3220789999999996</v>
      </c>
      <c r="CN2" s="55">
        <v>2769.8474000000001</v>
      </c>
      <c r="CO2" s="55">
        <v>4638.4053000000004</v>
      </c>
      <c r="CP2" s="55">
        <v>2576.8341999999998</v>
      </c>
      <c r="CQ2" s="55">
        <v>1041.8489999999999</v>
      </c>
      <c r="CR2" s="55">
        <v>573.17052999999999</v>
      </c>
      <c r="CS2" s="55">
        <v>570.35315000000003</v>
      </c>
      <c r="CT2" s="55">
        <v>2657.9094</v>
      </c>
      <c r="CU2" s="55">
        <v>1500.9526000000001</v>
      </c>
      <c r="CV2" s="55">
        <v>1732.0537999999999</v>
      </c>
      <c r="CW2" s="55">
        <v>1729.6945000000001</v>
      </c>
      <c r="CX2" s="55">
        <v>556.7808</v>
      </c>
      <c r="CY2" s="55">
        <v>3575.1199000000001</v>
      </c>
      <c r="CZ2" s="55">
        <v>1601.6679999999999</v>
      </c>
      <c r="DA2" s="55">
        <v>3905.8022000000001</v>
      </c>
      <c r="DB2" s="55">
        <v>3968.3159999999998</v>
      </c>
      <c r="DC2" s="55">
        <v>5577.3789999999999</v>
      </c>
      <c r="DD2" s="55">
        <v>8631.2950000000001</v>
      </c>
      <c r="DE2" s="55">
        <v>1871.6267</v>
      </c>
      <c r="DF2" s="55">
        <v>4410.0654000000004</v>
      </c>
      <c r="DG2" s="55">
        <v>2016.7869000000001</v>
      </c>
      <c r="DH2" s="55">
        <v>124.62566</v>
      </c>
      <c r="DI2" s="55">
        <v>0</v>
      </c>
    </row>
    <row r="5" spans="1:113" x14ac:dyDescent="0.3">
      <c r="A5" t="s">
        <v>103</v>
      </c>
      <c r="B5" t="s">
        <v>104</v>
      </c>
      <c r="C5" t="s">
        <v>105</v>
      </c>
      <c r="D5" t="s">
        <v>106</v>
      </c>
    </row>
    <row r="6" spans="1:113" x14ac:dyDescent="0.3">
      <c r="A6">
        <f>BA2</f>
        <v>42.767510000000001</v>
      </c>
      <c r="B6">
        <f>BB2</f>
        <v>11.588692999999999</v>
      </c>
      <c r="C6">
        <f>BC2</f>
        <v>15.875852999999999</v>
      </c>
      <c r="D6">
        <f>BD2</f>
        <v>15.280849999999999</v>
      </c>
    </row>
    <row r="7" spans="1:113" x14ac:dyDescent="0.3">
      <c r="B7">
        <f>ROUND(B6/MAX($B$6,$C$6,$D$6),1)</f>
        <v>0.7</v>
      </c>
      <c r="C7">
        <f>ROUND(C6/MAX($B$6,$C$6,$D$6),1)</f>
        <v>1</v>
      </c>
      <c r="D7">
        <f>ROUND(D6/MAX($B$6,$C$6,$D$6),1)</f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92D050"/>
  </sheetPr>
  <dimension ref="A1:I5"/>
  <sheetViews>
    <sheetView workbookViewId="0">
      <selection activeCell="K13" sqref="K13"/>
    </sheetView>
  </sheetViews>
  <sheetFormatPr defaultRowHeight="16.5" x14ac:dyDescent="0.3"/>
  <cols>
    <col min="1" max="1" width="4.875" bestFit="1" customWidth="1"/>
    <col min="2" max="2" width="11.125" bestFit="1" customWidth="1"/>
    <col min="3" max="3" width="5.375" bestFit="1" customWidth="1"/>
    <col min="4" max="4" width="4.375" bestFit="1" customWidth="1"/>
    <col min="5" max="9" width="6.125" style="20" customWidth="1"/>
    <col min="20" max="20" width="6.375" bestFit="1" customWidth="1"/>
  </cols>
  <sheetData>
    <row r="1" spans="1:9" x14ac:dyDescent="0.3">
      <c r="A1" s="49"/>
      <c r="B1" s="49" t="s">
        <v>255</v>
      </c>
      <c r="C1" s="49" t="s">
        <v>253</v>
      </c>
      <c r="E1" s="67" t="s">
        <v>36</v>
      </c>
      <c r="F1" s="67"/>
      <c r="G1" s="67" t="s">
        <v>37</v>
      </c>
      <c r="H1" s="67"/>
      <c r="I1" s="46" t="s">
        <v>38</v>
      </c>
    </row>
    <row r="2" spans="1:9" x14ac:dyDescent="0.3">
      <c r="A2" s="49" t="s">
        <v>254</v>
      </c>
      <c r="B2" s="50">
        <v>19547</v>
      </c>
      <c r="C2" s="51">
        <f ca="1">YEAR(TODAY())-YEAR(B2)+IF(TODAY()&gt;=DATE(YEAR(TODAY()),MONTH(B2),DAY(B2)),0,-1)</f>
        <v>68</v>
      </c>
      <c r="E2" s="47">
        <v>163.5</v>
      </c>
      <c r="F2" s="48" t="s">
        <v>275</v>
      </c>
      <c r="G2" s="47">
        <v>56.6</v>
      </c>
      <c r="H2" s="46" t="s">
        <v>40</v>
      </c>
      <c r="I2" s="67">
        <f>ROUND(G3/E3^2,1)</f>
        <v>21.2</v>
      </c>
    </row>
    <row r="3" spans="1:9" x14ac:dyDescent="0.3">
      <c r="E3" s="46">
        <f>E2/100</f>
        <v>1.635</v>
      </c>
      <c r="F3" s="46" t="s">
        <v>39</v>
      </c>
      <c r="G3" s="46">
        <f>G2</f>
        <v>56.6</v>
      </c>
      <c r="H3" s="46" t="s">
        <v>40</v>
      </c>
      <c r="I3" s="67"/>
    </row>
    <row r="4" spans="1:9" x14ac:dyDescent="0.3">
      <c r="A4" t="s">
        <v>272</v>
      </c>
    </row>
    <row r="5" spans="1:9" x14ac:dyDescent="0.3">
      <c r="B5" s="54">
        <v>44350</v>
      </c>
    </row>
  </sheetData>
  <mergeCells count="3">
    <mergeCell ref="I2:I3"/>
    <mergeCell ref="E1:F1"/>
    <mergeCell ref="G1:H1"/>
  </mergeCells>
  <phoneticPr fontId="1" type="noConversion"/>
  <pageMargins left="0.7" right="0.7" top="0.75" bottom="0.75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</sheetPr>
  <dimension ref="A1:N144"/>
  <sheetViews>
    <sheetView zoomScale="85" zoomScaleNormal="85" zoomScalePageLayoutView="55" workbookViewId="0">
      <selection activeCell="T25" sqref="T25"/>
    </sheetView>
  </sheetViews>
  <sheetFormatPr defaultRowHeight="16.5" x14ac:dyDescent="0.3"/>
  <cols>
    <col min="5" max="6" width="9" customWidth="1"/>
  </cols>
  <sheetData>
    <row r="1" spans="1:14" ht="41.25" customHeight="1" x14ac:dyDescent="0.3">
      <c r="A1" s="68" t="s">
        <v>1</v>
      </c>
      <c r="B1" s="68"/>
      <c r="C1" s="68"/>
      <c r="D1" s="68"/>
      <c r="E1" s="68"/>
      <c r="F1" s="68"/>
      <c r="G1" s="68"/>
      <c r="H1" s="68"/>
      <c r="I1" s="68"/>
      <c r="J1" s="68"/>
      <c r="K1" s="68"/>
      <c r="L1" s="68"/>
      <c r="M1" s="68"/>
      <c r="N1" s="68"/>
    </row>
    <row r="2" spans="1:14" x14ac:dyDescent="0.3">
      <c r="E2" s="69" t="str">
        <f>'DRIs DATA'!B1</f>
        <v>(설문지 : FFQ 95문항 설문지, 사용자 : 이중광, ID : H1900748)</v>
      </c>
      <c r="F2" s="69"/>
      <c r="G2" s="69"/>
      <c r="H2" s="69"/>
      <c r="I2" s="69"/>
      <c r="J2" s="69"/>
    </row>
    <row r="3" spans="1:14" ht="8.1" customHeight="1" x14ac:dyDescent="0.3"/>
    <row r="4" spans="1:14" x14ac:dyDescent="0.3">
      <c r="K4" t="s">
        <v>2</v>
      </c>
      <c r="L4" t="str">
        <f>'DRIs DATA'!H1</f>
        <v>2021년 08월 20일 14:09:03</v>
      </c>
    </row>
    <row r="5" spans="1:14" ht="8.1" customHeight="1" x14ac:dyDescent="0.3"/>
    <row r="6" spans="1:14" ht="9.9499999999999993" customHeight="1" x14ac:dyDescent="0.3">
      <c r="A6" s="3"/>
      <c r="B6" s="3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</row>
    <row r="7" spans="1:14" s="44" customFormat="1" x14ac:dyDescent="0.3"/>
    <row r="8" spans="1:14" ht="26.25" x14ac:dyDescent="0.3">
      <c r="A8" s="2" t="s">
        <v>0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</row>
    <row r="24" spans="1:1" ht="26.25" x14ac:dyDescent="0.3">
      <c r="A24" s="2" t="s">
        <v>6</v>
      </c>
    </row>
    <row r="25" spans="1:1" ht="16.5" customHeight="1" x14ac:dyDescent="0.3">
      <c r="A25" s="2"/>
    </row>
    <row r="39" spans="1:1" ht="26.25" x14ac:dyDescent="0.3">
      <c r="A39" s="2" t="s">
        <v>7</v>
      </c>
    </row>
    <row r="54" s="44" customFormat="1" x14ac:dyDescent="0.3"/>
    <row r="70" spans="1:14" s="44" customFormat="1" x14ac:dyDescent="0.3"/>
    <row r="71" spans="1:14" ht="26.25" x14ac:dyDescent="0.3">
      <c r="A71" s="2" t="s">
        <v>7</v>
      </c>
      <c r="B71" s="44"/>
      <c r="C71" s="44"/>
      <c r="D71" s="44"/>
      <c r="E71" s="44"/>
      <c r="F71" s="44"/>
      <c r="G71" s="44"/>
      <c r="H71" s="44"/>
      <c r="I71" s="44"/>
      <c r="J71" s="44"/>
      <c r="K71" s="44"/>
      <c r="L71" s="44"/>
      <c r="M71" s="44"/>
      <c r="N71" s="44"/>
    </row>
    <row r="95" spans="1:14" s="44" customFormat="1" x14ac:dyDescent="0.3">
      <c r="A95"/>
      <c r="B95"/>
      <c r="C95"/>
      <c r="D95"/>
      <c r="E95"/>
      <c r="F95"/>
      <c r="G95"/>
      <c r="H95"/>
      <c r="I95"/>
      <c r="J95"/>
      <c r="K95"/>
      <c r="L95"/>
      <c r="M95"/>
      <c r="N95"/>
    </row>
    <row r="96" spans="1:14" s="44" customFormat="1" x14ac:dyDescent="0.3"/>
    <row r="97" spans="1:14" s="44" customFormat="1" x14ac:dyDescent="0.3"/>
    <row r="98" spans="1:14" s="44" customFormat="1" x14ac:dyDescent="0.3"/>
    <row r="99" spans="1:14" s="44" customFormat="1" x14ac:dyDescent="0.3"/>
    <row r="100" spans="1:14" s="44" customFormat="1" x14ac:dyDescent="0.3"/>
    <row r="105" spans="1:14" x14ac:dyDescent="0.3">
      <c r="A105" s="44"/>
      <c r="B105" s="44"/>
      <c r="C105" s="44"/>
      <c r="D105" s="44"/>
      <c r="E105" s="44"/>
      <c r="F105" s="44"/>
      <c r="G105" s="44"/>
      <c r="H105" s="44"/>
      <c r="I105" s="44"/>
      <c r="J105" s="44"/>
      <c r="K105" s="44"/>
      <c r="L105" s="44"/>
      <c r="M105" s="44"/>
      <c r="N105" s="44"/>
    </row>
    <row r="106" spans="1:14" ht="26.25" x14ac:dyDescent="0.3">
      <c r="A106" s="2" t="s">
        <v>16</v>
      </c>
    </row>
    <row r="127" spans="1:14" s="44" customFormat="1" x14ac:dyDescent="0.3">
      <c r="A127"/>
      <c r="B127"/>
      <c r="C127"/>
      <c r="D127"/>
      <c r="E127"/>
      <c r="F127"/>
      <c r="G127"/>
      <c r="H127"/>
      <c r="I127"/>
      <c r="J127"/>
      <c r="K127"/>
      <c r="L127"/>
      <c r="M127"/>
      <c r="N127"/>
    </row>
    <row r="128" spans="1:14" s="44" customFormat="1" x14ac:dyDescent="0.3">
      <c r="A128"/>
      <c r="B128"/>
      <c r="C128"/>
      <c r="D128"/>
      <c r="E128"/>
      <c r="F128"/>
      <c r="G128"/>
      <c r="H128"/>
      <c r="I128"/>
      <c r="J128"/>
      <c r="K128"/>
      <c r="L128"/>
      <c r="M128"/>
      <c r="N128"/>
    </row>
    <row r="129" spans="1:14" s="44" customFormat="1" x14ac:dyDescent="0.3">
      <c r="A129"/>
      <c r="B129"/>
      <c r="C129"/>
      <c r="D129"/>
      <c r="E129"/>
      <c r="F129"/>
      <c r="G129"/>
      <c r="H129"/>
      <c r="I129"/>
      <c r="J129"/>
      <c r="K129"/>
      <c r="L129"/>
      <c r="M129"/>
      <c r="N129"/>
    </row>
    <row r="130" spans="1:14" s="44" customFormat="1" x14ac:dyDescent="0.3">
      <c r="A130"/>
      <c r="B130"/>
      <c r="C130"/>
      <c r="D130"/>
      <c r="E130"/>
      <c r="F130"/>
      <c r="G130"/>
      <c r="H130"/>
      <c r="I130"/>
      <c r="J130"/>
      <c r="K130"/>
      <c r="L130"/>
      <c r="M130"/>
      <c r="N130"/>
    </row>
    <row r="131" spans="1:14" s="44" customFormat="1" x14ac:dyDescent="0.3">
      <c r="A131"/>
      <c r="B131"/>
      <c r="C131"/>
      <c r="D131"/>
      <c r="E131"/>
      <c r="F131"/>
      <c r="G131"/>
      <c r="H131"/>
      <c r="I131"/>
      <c r="J131"/>
      <c r="K131"/>
      <c r="L131"/>
      <c r="M131"/>
      <c r="N131"/>
    </row>
    <row r="132" spans="1:14" s="44" customFormat="1" x14ac:dyDescent="0.3">
      <c r="A132"/>
      <c r="B132"/>
      <c r="C132"/>
      <c r="D132"/>
      <c r="E132"/>
      <c r="F132"/>
      <c r="G132"/>
      <c r="H132"/>
      <c r="I132"/>
      <c r="J132"/>
      <c r="K132"/>
      <c r="L132"/>
      <c r="M132"/>
      <c r="N132"/>
    </row>
    <row r="133" spans="1:14" s="44" customFormat="1" x14ac:dyDescent="0.3"/>
    <row r="134" spans="1:14" s="44" customFormat="1" x14ac:dyDescent="0.3"/>
    <row r="135" spans="1:14" s="44" customFormat="1" x14ac:dyDescent="0.3"/>
    <row r="136" spans="1:14" s="44" customFormat="1" x14ac:dyDescent="0.3"/>
    <row r="137" spans="1:14" s="44" customFormat="1" x14ac:dyDescent="0.3"/>
    <row r="138" spans="1:14" s="44" customFormat="1" x14ac:dyDescent="0.3"/>
    <row r="139" spans="1:14" s="44" customFormat="1" x14ac:dyDescent="0.3"/>
    <row r="140" spans="1:14" s="44" customFormat="1" x14ac:dyDescent="0.3"/>
    <row r="141" spans="1:14" s="44" customFormat="1" x14ac:dyDescent="0.3"/>
    <row r="142" spans="1:14" s="44" customFormat="1" x14ac:dyDescent="0.3"/>
    <row r="143" spans="1:14" s="44" customFormat="1" x14ac:dyDescent="0.3"/>
    <row r="144" spans="1:14" ht="26.25" x14ac:dyDescent="0.3">
      <c r="A144" s="2" t="s">
        <v>28</v>
      </c>
    </row>
  </sheetData>
  <mergeCells count="2">
    <mergeCell ref="A1:N1"/>
    <mergeCell ref="E2:J2"/>
  </mergeCells>
  <phoneticPr fontId="1" type="noConversion"/>
  <pageMargins left="0.7" right="0.7" top="0.75" bottom="0.75" header="0.3" footer="0.3"/>
  <pageSetup paperSize="9" scale="63"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C00000"/>
    <pageSetUpPr fitToPage="1"/>
  </sheetPr>
  <dimension ref="A1:U259"/>
  <sheetViews>
    <sheetView tabSelected="1" view="pageBreakPreview" zoomScaleNormal="100" zoomScaleSheetLayoutView="100" zoomScalePageLayoutView="10" workbookViewId="0">
      <selection activeCell="Y17" sqref="Y17"/>
    </sheetView>
  </sheetViews>
  <sheetFormatPr defaultRowHeight="18" customHeight="1" x14ac:dyDescent="0.3"/>
  <cols>
    <col min="1" max="1" width="4" customWidth="1"/>
    <col min="2" max="2" width="1.875" customWidth="1"/>
    <col min="3" max="3" width="9" customWidth="1"/>
    <col min="4" max="4" width="1.875" customWidth="1"/>
    <col min="5" max="5" width="9" customWidth="1"/>
    <col min="6" max="6" width="1.875" customWidth="1"/>
    <col min="7" max="8" width="4" customWidth="1"/>
    <col min="9" max="11" width="9" customWidth="1"/>
    <col min="12" max="12" width="1.875" customWidth="1"/>
    <col min="13" max="13" width="9" customWidth="1"/>
    <col min="14" max="14" width="1.875" customWidth="1"/>
    <col min="15" max="16" width="4" customWidth="1"/>
    <col min="17" max="19" width="9" customWidth="1"/>
    <col min="20" max="20" width="1.875" customWidth="1"/>
    <col min="21" max="21" width="4" style="4" customWidth="1"/>
  </cols>
  <sheetData>
    <row r="1" spans="1:19" ht="18" customHeight="1" x14ac:dyDescent="0.3">
      <c r="P1" s="4"/>
    </row>
    <row r="2" spans="1:19" ht="18" customHeight="1" x14ac:dyDescent="0.3">
      <c r="B2" s="72" t="s">
        <v>195</v>
      </c>
      <c r="C2" s="72"/>
      <c r="D2" s="72"/>
      <c r="E2" s="72"/>
      <c r="F2" s="72"/>
      <c r="G2" s="72"/>
      <c r="H2" s="72"/>
      <c r="I2" s="72"/>
      <c r="J2" s="72"/>
      <c r="K2" s="72"/>
      <c r="L2" s="72"/>
      <c r="M2" s="72"/>
      <c r="N2" s="72"/>
      <c r="O2" s="72"/>
      <c r="P2" s="72"/>
      <c r="Q2" s="72"/>
      <c r="R2" s="72"/>
      <c r="S2" s="72"/>
    </row>
    <row r="3" spans="1:19" ht="18" customHeight="1" x14ac:dyDescent="0.3">
      <c r="A3" s="4"/>
      <c r="B3" s="72"/>
      <c r="C3" s="72"/>
      <c r="D3" s="72"/>
      <c r="E3" s="72"/>
      <c r="F3" s="72"/>
      <c r="G3" s="72"/>
      <c r="H3" s="72"/>
      <c r="I3" s="72"/>
      <c r="J3" s="72"/>
      <c r="K3" s="72"/>
      <c r="L3" s="72"/>
      <c r="M3" s="72"/>
      <c r="N3" s="72"/>
      <c r="O3" s="72"/>
      <c r="P3" s="72"/>
      <c r="Q3" s="72"/>
      <c r="R3" s="72"/>
      <c r="S3" s="72"/>
    </row>
    <row r="4" spans="1:19" ht="18" customHeight="1" thickBot="1" x14ac:dyDescent="0.35">
      <c r="A4" s="4"/>
      <c r="B4" s="73"/>
      <c r="C4" s="73"/>
      <c r="D4" s="73"/>
      <c r="E4" s="73"/>
      <c r="F4" s="73"/>
      <c r="G4" s="73"/>
      <c r="H4" s="73"/>
      <c r="I4" s="73"/>
      <c r="J4" s="73"/>
      <c r="K4" s="73"/>
      <c r="L4" s="73"/>
      <c r="M4" s="73"/>
      <c r="N4" s="73"/>
      <c r="O4" s="73"/>
      <c r="P4" s="73"/>
      <c r="Q4" s="73"/>
      <c r="R4" s="73"/>
      <c r="S4" s="73"/>
    </row>
    <row r="5" spans="1:19" ht="18" customHeight="1" x14ac:dyDescent="0.3">
      <c r="A5" s="4"/>
      <c r="B5" s="70" t="s">
        <v>274</v>
      </c>
      <c r="C5" s="70"/>
      <c r="D5" s="70"/>
      <c r="E5" s="70"/>
      <c r="F5" s="70"/>
      <c r="G5" s="70"/>
      <c r="H5" s="70"/>
      <c r="I5" s="70"/>
      <c r="J5" s="70"/>
      <c r="K5" s="70"/>
      <c r="L5" s="70"/>
      <c r="M5" s="70"/>
      <c r="N5" s="70"/>
      <c r="O5" s="70"/>
      <c r="P5" s="70"/>
      <c r="Q5" s="70"/>
      <c r="R5" s="70"/>
      <c r="S5" s="70"/>
    </row>
    <row r="6" spans="1:19" ht="18" customHeight="1" x14ac:dyDescent="0.3">
      <c r="B6" s="71"/>
      <c r="C6" s="71"/>
      <c r="D6" s="71"/>
      <c r="E6" s="71"/>
      <c r="F6" s="71"/>
      <c r="G6" s="71"/>
      <c r="H6" s="71"/>
      <c r="I6" s="71"/>
      <c r="J6" s="71"/>
      <c r="K6" s="71"/>
      <c r="L6" s="71"/>
      <c r="M6" s="71"/>
      <c r="N6" s="71"/>
      <c r="O6" s="71"/>
      <c r="P6" s="71"/>
      <c r="Q6" s="71"/>
      <c r="R6" s="71"/>
      <c r="S6" s="71"/>
    </row>
    <row r="7" spans="1:19" ht="18" customHeight="1" x14ac:dyDescent="0.3">
      <c r="B7" s="71"/>
      <c r="C7" s="71"/>
      <c r="D7" s="71"/>
      <c r="E7" s="71"/>
      <c r="F7" s="71"/>
      <c r="G7" s="71"/>
      <c r="H7" s="71"/>
      <c r="I7" s="71"/>
      <c r="J7" s="71"/>
      <c r="K7" s="71"/>
      <c r="L7" s="71"/>
      <c r="M7" s="71"/>
      <c r="N7" s="71"/>
      <c r="O7" s="71"/>
      <c r="P7" s="71"/>
      <c r="Q7" s="71"/>
      <c r="R7" s="71"/>
      <c r="S7" s="71"/>
    </row>
    <row r="8" spans="1:19" ht="18" customHeight="1" x14ac:dyDescent="0.3">
      <c r="B8" s="71"/>
      <c r="C8" s="71"/>
      <c r="D8" s="71"/>
      <c r="E8" s="71"/>
      <c r="F8" s="71"/>
      <c r="G8" s="71"/>
      <c r="H8" s="71"/>
      <c r="I8" s="71"/>
      <c r="J8" s="71"/>
      <c r="K8" s="71"/>
      <c r="L8" s="71"/>
      <c r="M8" s="71"/>
      <c r="N8" s="71"/>
      <c r="O8" s="71"/>
      <c r="P8" s="71"/>
      <c r="Q8" s="71"/>
      <c r="R8" s="71"/>
      <c r="S8" s="71"/>
    </row>
    <row r="9" spans="1:19" ht="18" customHeight="1" thickBot="1" x14ac:dyDescent="0.35">
      <c r="B9" s="71"/>
      <c r="C9" s="71"/>
      <c r="D9" s="71"/>
      <c r="E9" s="71"/>
      <c r="F9" s="71"/>
      <c r="G9" s="71"/>
      <c r="H9" s="71"/>
      <c r="I9" s="71"/>
      <c r="J9" s="71"/>
      <c r="K9" s="71"/>
      <c r="L9" s="71"/>
      <c r="M9" s="71"/>
      <c r="N9" s="71"/>
      <c r="O9" s="71"/>
      <c r="P9" s="71"/>
      <c r="Q9" s="71"/>
      <c r="R9" s="71"/>
      <c r="S9" s="71"/>
    </row>
    <row r="10" spans="1:19" ht="18" customHeight="1" x14ac:dyDescent="0.3">
      <c r="C10" s="80" t="s">
        <v>30</v>
      </c>
      <c r="D10" s="80"/>
      <c r="E10" s="81"/>
      <c r="F10" s="84">
        <f>'개인정보 및 신체계측 입력'!B5</f>
        <v>44350</v>
      </c>
      <c r="G10" s="85"/>
      <c r="H10" s="85"/>
      <c r="I10" s="85"/>
      <c r="K10" s="101" t="s">
        <v>33</v>
      </c>
      <c r="L10" s="102"/>
      <c r="M10" s="101" t="s">
        <v>34</v>
      </c>
      <c r="N10" s="102"/>
      <c r="O10" s="101" t="s">
        <v>35</v>
      </c>
      <c r="P10" s="101"/>
      <c r="Q10" s="101"/>
      <c r="R10" s="101"/>
      <c r="S10" s="101"/>
    </row>
    <row r="11" spans="1:19" ht="18" customHeight="1" thickBot="1" x14ac:dyDescent="0.35">
      <c r="C11" s="82"/>
      <c r="D11" s="82"/>
      <c r="E11" s="83"/>
      <c r="F11" s="86"/>
      <c r="G11" s="86"/>
      <c r="H11" s="86"/>
      <c r="I11" s="86"/>
      <c r="K11" s="103"/>
      <c r="L11" s="104"/>
      <c r="M11" s="103"/>
      <c r="N11" s="104"/>
      <c r="O11" s="103"/>
      <c r="P11" s="103"/>
      <c r="Q11" s="103"/>
      <c r="R11" s="103"/>
      <c r="S11" s="103"/>
    </row>
    <row r="12" spans="1:19" ht="18" customHeight="1" x14ac:dyDescent="0.3">
      <c r="C12" s="80" t="s">
        <v>32</v>
      </c>
      <c r="D12" s="80"/>
      <c r="E12" s="81"/>
      <c r="F12" s="89">
        <f ca="1">'개인정보 및 신체계측 입력'!C2</f>
        <v>68</v>
      </c>
      <c r="G12" s="89"/>
      <c r="H12" s="89"/>
      <c r="I12" s="89"/>
      <c r="K12" s="118">
        <f>'개인정보 및 신체계측 입력'!E2</f>
        <v>163.5</v>
      </c>
      <c r="L12" s="119"/>
      <c r="M12" s="112">
        <f>'개인정보 및 신체계측 입력'!G2</f>
        <v>56.6</v>
      </c>
      <c r="N12" s="113"/>
      <c r="O12" s="108" t="s">
        <v>270</v>
      </c>
      <c r="P12" s="102"/>
      <c r="Q12" s="85">
        <f>'개인정보 및 신체계측 입력'!I2</f>
        <v>21.2</v>
      </c>
      <c r="R12" s="85"/>
      <c r="S12" s="85"/>
    </row>
    <row r="13" spans="1:19" ht="18" customHeight="1" thickBot="1" x14ac:dyDescent="0.35">
      <c r="C13" s="87"/>
      <c r="D13" s="87"/>
      <c r="E13" s="88"/>
      <c r="F13" s="90"/>
      <c r="G13" s="90"/>
      <c r="H13" s="90"/>
      <c r="I13" s="90"/>
      <c r="K13" s="120"/>
      <c r="L13" s="121"/>
      <c r="M13" s="114"/>
      <c r="N13" s="115"/>
      <c r="O13" s="109"/>
      <c r="P13" s="110"/>
      <c r="Q13" s="86"/>
      <c r="R13" s="86"/>
      <c r="S13" s="86"/>
    </row>
    <row r="14" spans="1:19" ht="18" customHeight="1" x14ac:dyDescent="0.3">
      <c r="C14" s="82" t="s">
        <v>31</v>
      </c>
      <c r="D14" s="82"/>
      <c r="E14" s="83"/>
      <c r="F14" s="86" t="str">
        <f>MID('DRIs DATA'!B1,28,3)</f>
        <v>이중광</v>
      </c>
      <c r="G14" s="86"/>
      <c r="H14" s="86"/>
      <c r="I14" s="86"/>
      <c r="K14" s="120"/>
      <c r="L14" s="121"/>
      <c r="M14" s="114"/>
      <c r="N14" s="115"/>
      <c r="O14" s="109"/>
      <c r="P14" s="110"/>
      <c r="Q14" s="86"/>
      <c r="R14" s="86"/>
      <c r="S14" s="86"/>
    </row>
    <row r="15" spans="1:19" ht="18" customHeight="1" thickBot="1" x14ac:dyDescent="0.35">
      <c r="C15" s="87"/>
      <c r="D15" s="87"/>
      <c r="E15" s="88"/>
      <c r="F15" s="95"/>
      <c r="G15" s="95"/>
      <c r="H15" s="95"/>
      <c r="I15" s="95"/>
      <c r="K15" s="122"/>
      <c r="L15" s="123"/>
      <c r="M15" s="116"/>
      <c r="N15" s="117"/>
      <c r="O15" s="111"/>
      <c r="P15" s="104"/>
      <c r="Q15" s="95"/>
      <c r="R15" s="95"/>
      <c r="S15" s="95"/>
    </row>
    <row r="16" spans="1:19" ht="18" customHeight="1" x14ac:dyDescent="0.3">
      <c r="C16" s="30"/>
      <c r="D16" s="30"/>
      <c r="E16" s="30"/>
      <c r="F16" s="23"/>
      <c r="G16" s="23"/>
      <c r="H16" s="23"/>
      <c r="I16" s="23"/>
      <c r="K16" s="23"/>
      <c r="L16" s="23"/>
      <c r="M16" s="23"/>
      <c r="N16" s="23"/>
      <c r="O16" s="23"/>
      <c r="P16" s="23"/>
      <c r="Q16" s="23"/>
      <c r="R16" s="23"/>
      <c r="S16" s="23"/>
    </row>
    <row r="17" spans="2:20" ht="18" customHeight="1" x14ac:dyDescent="0.3">
      <c r="C17" s="30"/>
      <c r="D17" s="30"/>
      <c r="E17" s="30"/>
      <c r="F17" s="23"/>
      <c r="G17" s="23"/>
      <c r="H17" s="23"/>
      <c r="I17" s="23"/>
      <c r="K17" s="23"/>
      <c r="L17" s="23"/>
      <c r="M17" s="23"/>
      <c r="N17" s="23"/>
      <c r="O17" s="23"/>
      <c r="P17" s="23"/>
      <c r="Q17" s="23"/>
      <c r="R17" s="23"/>
      <c r="S17" s="23"/>
    </row>
    <row r="18" spans="2:20" ht="18" customHeight="1" thickBot="1" x14ac:dyDescent="0.35">
      <c r="K18" s="7"/>
      <c r="L18" s="7"/>
      <c r="M18" s="7"/>
      <c r="N18" s="7"/>
      <c r="O18" s="7"/>
      <c r="P18" s="7"/>
      <c r="Q18" s="7"/>
      <c r="R18" s="7"/>
      <c r="S18" s="7"/>
    </row>
    <row r="19" spans="2:20" ht="18" customHeight="1" x14ac:dyDescent="0.3">
      <c r="B19" s="124" t="s">
        <v>41</v>
      </c>
      <c r="C19" s="125"/>
      <c r="D19" s="125"/>
      <c r="E19" s="125"/>
      <c r="F19" s="125"/>
      <c r="G19" s="125"/>
      <c r="H19" s="125"/>
      <c r="I19" s="125"/>
      <c r="J19" s="125"/>
      <c r="K19" s="125"/>
      <c r="L19" s="125"/>
      <c r="M19" s="125"/>
      <c r="N19" s="125"/>
      <c r="O19" s="125"/>
      <c r="P19" s="125"/>
      <c r="Q19" s="125"/>
      <c r="R19" s="125"/>
      <c r="S19" s="125"/>
      <c r="T19" s="126"/>
    </row>
    <row r="20" spans="2:20" ht="18" customHeight="1" thickBot="1" x14ac:dyDescent="0.35">
      <c r="B20" s="127"/>
      <c r="C20" s="128"/>
      <c r="D20" s="128"/>
      <c r="E20" s="128"/>
      <c r="F20" s="128"/>
      <c r="G20" s="128"/>
      <c r="H20" s="128"/>
      <c r="I20" s="128"/>
      <c r="J20" s="128"/>
      <c r="K20" s="128"/>
      <c r="L20" s="128"/>
      <c r="M20" s="128"/>
      <c r="N20" s="128"/>
      <c r="O20" s="128"/>
      <c r="P20" s="128"/>
      <c r="Q20" s="128"/>
      <c r="R20" s="128"/>
      <c r="S20" s="128"/>
      <c r="T20" s="129"/>
    </row>
    <row r="21" spans="2:20" ht="18" customHeight="1" x14ac:dyDescent="0.5">
      <c r="B21" s="25"/>
      <c r="C21" s="25"/>
      <c r="D21" s="25"/>
      <c r="E21" s="25"/>
      <c r="F21" s="25"/>
      <c r="G21" s="25"/>
      <c r="H21" s="25"/>
      <c r="I21" s="25"/>
    </row>
    <row r="23" spans="2:20" ht="18" customHeight="1" x14ac:dyDescent="0.3">
      <c r="E23" s="6"/>
      <c r="G23" s="5"/>
    </row>
    <row r="24" spans="2:20" ht="18" customHeight="1" x14ac:dyDescent="0.3">
      <c r="G24" s="5"/>
      <c r="H24" s="12"/>
    </row>
    <row r="35" spans="2:20" ht="18" customHeight="1" x14ac:dyDescent="0.3">
      <c r="B35" s="4"/>
      <c r="C35" s="4"/>
      <c r="D35" s="4"/>
      <c r="E35" s="4"/>
      <c r="F35" s="4"/>
      <c r="G35" s="4"/>
      <c r="H35" s="4"/>
      <c r="I35" s="4"/>
      <c r="J35" s="4"/>
      <c r="K35" s="4"/>
      <c r="L35" s="4"/>
      <c r="M35" s="4"/>
      <c r="N35" s="4"/>
      <c r="O35" s="4"/>
      <c r="P35" s="4"/>
      <c r="Q35" s="4"/>
      <c r="R35" s="4"/>
      <c r="S35" s="4"/>
      <c r="T35" s="4"/>
    </row>
    <row r="36" spans="2:20" ht="18" customHeight="1" thickBot="1" x14ac:dyDescent="0.35">
      <c r="B36" s="10"/>
      <c r="C36" s="31" t="s">
        <v>49</v>
      </c>
      <c r="D36" s="75" t="s">
        <v>42</v>
      </c>
      <c r="E36" s="75"/>
      <c r="F36" s="75"/>
      <c r="G36" s="75"/>
      <c r="H36" s="75"/>
      <c r="I36" s="32">
        <f>'DRIs DATA'!F8</f>
        <v>75.81</v>
      </c>
      <c r="J36" s="78" t="s">
        <v>43</v>
      </c>
      <c r="K36" s="78"/>
      <c r="L36" s="78"/>
      <c r="M36" s="78"/>
      <c r="N36" s="33"/>
      <c r="O36" s="98" t="s">
        <v>44</v>
      </c>
      <c r="P36" s="98"/>
      <c r="Q36" s="98"/>
      <c r="R36" s="98"/>
      <c r="S36" s="98"/>
      <c r="T36" s="4"/>
    </row>
    <row r="37" spans="2:20" ht="18" customHeight="1" x14ac:dyDescent="0.3">
      <c r="B37" s="10"/>
      <c r="C37" s="96" t="s">
        <v>181</v>
      </c>
      <c r="D37" s="96"/>
      <c r="E37" s="96"/>
      <c r="F37" s="96"/>
      <c r="G37" s="96"/>
      <c r="H37" s="96"/>
      <c r="I37" s="96"/>
      <c r="J37" s="96"/>
      <c r="K37" s="96"/>
      <c r="L37" s="96"/>
      <c r="M37" s="96"/>
      <c r="N37" s="96"/>
      <c r="O37" s="96"/>
      <c r="P37" s="96"/>
      <c r="Q37" s="96"/>
      <c r="R37" s="96"/>
      <c r="S37" s="96"/>
      <c r="T37" s="4"/>
    </row>
    <row r="38" spans="2:20" ht="18" customHeight="1" x14ac:dyDescent="0.3">
      <c r="B38" s="10"/>
      <c r="C38" s="96"/>
      <c r="D38" s="96"/>
      <c r="E38" s="96"/>
      <c r="F38" s="96"/>
      <c r="G38" s="96"/>
      <c r="H38" s="96"/>
      <c r="I38" s="96"/>
      <c r="J38" s="96"/>
      <c r="K38" s="96"/>
      <c r="L38" s="96"/>
      <c r="M38" s="96"/>
      <c r="N38" s="96"/>
      <c r="O38" s="96"/>
      <c r="P38" s="96"/>
      <c r="Q38" s="96"/>
      <c r="R38" s="96"/>
      <c r="S38" s="96"/>
      <c r="T38" s="4"/>
    </row>
    <row r="39" spans="2:20" ht="18" customHeight="1" thickBot="1" x14ac:dyDescent="0.35">
      <c r="B39" s="10"/>
      <c r="C39" s="97"/>
      <c r="D39" s="97"/>
      <c r="E39" s="97"/>
      <c r="F39" s="97"/>
      <c r="G39" s="97"/>
      <c r="H39" s="97"/>
      <c r="I39" s="97"/>
      <c r="J39" s="97"/>
      <c r="K39" s="97"/>
      <c r="L39" s="97"/>
      <c r="M39" s="97"/>
      <c r="N39" s="97"/>
      <c r="O39" s="97"/>
      <c r="P39" s="97"/>
      <c r="Q39" s="97"/>
      <c r="R39" s="97"/>
      <c r="S39" s="97"/>
      <c r="T39" s="4"/>
    </row>
    <row r="40" spans="2:20" ht="18" customHeight="1" x14ac:dyDescent="0.3">
      <c r="B40" s="4"/>
      <c r="C40" s="4"/>
      <c r="D40" s="4"/>
      <c r="E40" s="4"/>
      <c r="F40" s="4"/>
      <c r="G40" s="4"/>
      <c r="H40" s="4"/>
      <c r="I40" s="4"/>
      <c r="J40" s="4"/>
      <c r="K40" s="4"/>
      <c r="L40" s="4"/>
      <c r="M40" s="4"/>
      <c r="N40" s="4"/>
      <c r="O40" s="4"/>
      <c r="P40" s="4"/>
      <c r="Q40" s="4"/>
      <c r="R40" s="4"/>
      <c r="S40" s="4"/>
      <c r="T40" s="4"/>
    </row>
    <row r="41" spans="2:20" ht="18" customHeight="1" thickBot="1" x14ac:dyDescent="0.35">
      <c r="B41" s="4"/>
      <c r="C41" s="31" t="s">
        <v>46</v>
      </c>
      <c r="D41" s="75" t="s">
        <v>42</v>
      </c>
      <c r="E41" s="75"/>
      <c r="F41" s="75"/>
      <c r="G41" s="75"/>
      <c r="H41" s="75"/>
      <c r="I41" s="32">
        <f>'DRIs DATA'!G8</f>
        <v>9.1319999999999997</v>
      </c>
      <c r="J41" s="78" t="s">
        <v>43</v>
      </c>
      <c r="K41" s="78"/>
      <c r="L41" s="78"/>
      <c r="M41" s="78"/>
      <c r="N41" s="33"/>
      <c r="O41" s="79" t="s">
        <v>48</v>
      </c>
      <c r="P41" s="79"/>
      <c r="Q41" s="79"/>
      <c r="R41" s="79"/>
      <c r="S41" s="79"/>
      <c r="T41" s="4"/>
    </row>
    <row r="42" spans="2:20" ht="18" customHeight="1" x14ac:dyDescent="0.3">
      <c r="B42" s="4"/>
      <c r="C42" s="100" t="s">
        <v>183</v>
      </c>
      <c r="D42" s="100"/>
      <c r="E42" s="100"/>
      <c r="F42" s="100"/>
      <c r="G42" s="100"/>
      <c r="H42" s="100"/>
      <c r="I42" s="100"/>
      <c r="J42" s="100"/>
      <c r="K42" s="100"/>
      <c r="L42" s="100"/>
      <c r="M42" s="100"/>
      <c r="N42" s="100"/>
      <c r="O42" s="100"/>
      <c r="P42" s="100"/>
      <c r="Q42" s="100"/>
      <c r="R42" s="100"/>
      <c r="S42" s="100"/>
      <c r="T42" s="4"/>
    </row>
    <row r="43" spans="2:20" ht="18" customHeight="1" x14ac:dyDescent="0.3">
      <c r="B43" s="4"/>
      <c r="C43" s="100"/>
      <c r="D43" s="100"/>
      <c r="E43" s="100"/>
      <c r="F43" s="100"/>
      <c r="G43" s="100"/>
      <c r="H43" s="100"/>
      <c r="I43" s="100"/>
      <c r="J43" s="100"/>
      <c r="K43" s="100"/>
      <c r="L43" s="100"/>
      <c r="M43" s="100"/>
      <c r="N43" s="100"/>
      <c r="O43" s="100"/>
      <c r="P43" s="100"/>
      <c r="Q43" s="100"/>
      <c r="R43" s="100"/>
      <c r="S43" s="100"/>
      <c r="T43" s="4"/>
    </row>
    <row r="44" spans="2:20" ht="18" customHeight="1" thickBot="1" x14ac:dyDescent="0.35">
      <c r="B44" s="4"/>
      <c r="C44" s="77"/>
      <c r="D44" s="77"/>
      <c r="E44" s="77"/>
      <c r="F44" s="77"/>
      <c r="G44" s="77"/>
      <c r="H44" s="77"/>
      <c r="I44" s="77"/>
      <c r="J44" s="77"/>
      <c r="K44" s="77"/>
      <c r="L44" s="77"/>
      <c r="M44" s="77"/>
      <c r="N44" s="77"/>
      <c r="O44" s="77"/>
      <c r="P44" s="77"/>
      <c r="Q44" s="77"/>
      <c r="R44" s="77"/>
      <c r="S44" s="77"/>
      <c r="T44" s="4"/>
    </row>
    <row r="45" spans="2:20" ht="18" customHeight="1" x14ac:dyDescent="0.3">
      <c r="B45" s="4"/>
      <c r="C45" s="4"/>
      <c r="D45" s="4"/>
      <c r="E45" s="4"/>
      <c r="F45" s="4"/>
      <c r="G45" s="4"/>
      <c r="H45" s="4"/>
      <c r="I45" s="4"/>
      <c r="J45" s="4"/>
      <c r="K45" s="4"/>
      <c r="L45" s="4"/>
      <c r="M45" s="4"/>
      <c r="N45" s="4"/>
      <c r="O45" s="4"/>
      <c r="P45" s="4"/>
      <c r="Q45" s="4"/>
      <c r="R45" s="4"/>
      <c r="S45" s="4"/>
      <c r="T45" s="4"/>
    </row>
    <row r="46" spans="2:20" ht="18" customHeight="1" thickBot="1" x14ac:dyDescent="0.35">
      <c r="B46" s="4"/>
      <c r="C46" s="31" t="s">
        <v>45</v>
      </c>
      <c r="D46" s="99" t="s">
        <v>42</v>
      </c>
      <c r="E46" s="99"/>
      <c r="F46" s="99"/>
      <c r="G46" s="99"/>
      <c r="H46" s="99"/>
      <c r="I46" s="32">
        <f>'DRIs DATA'!H8</f>
        <v>15.058</v>
      </c>
      <c r="J46" s="78" t="s">
        <v>43</v>
      </c>
      <c r="K46" s="78"/>
      <c r="L46" s="78"/>
      <c r="M46" s="78"/>
      <c r="N46" s="33"/>
      <c r="O46" s="79" t="s">
        <v>47</v>
      </c>
      <c r="P46" s="79"/>
      <c r="Q46" s="79"/>
      <c r="R46" s="79"/>
      <c r="S46" s="79"/>
      <c r="T46" s="4"/>
    </row>
    <row r="47" spans="2:20" ht="18" customHeight="1" x14ac:dyDescent="0.3">
      <c r="B47" s="4"/>
      <c r="C47" s="100" t="s">
        <v>182</v>
      </c>
      <c r="D47" s="100"/>
      <c r="E47" s="100"/>
      <c r="F47" s="100"/>
      <c r="G47" s="100"/>
      <c r="H47" s="100"/>
      <c r="I47" s="100"/>
      <c r="J47" s="100"/>
      <c r="K47" s="100"/>
      <c r="L47" s="100"/>
      <c r="M47" s="100"/>
      <c r="N47" s="100"/>
      <c r="O47" s="100"/>
      <c r="P47" s="100"/>
      <c r="Q47" s="100"/>
      <c r="R47" s="100"/>
      <c r="S47" s="100"/>
      <c r="T47" s="4"/>
    </row>
    <row r="48" spans="2:20" ht="18" customHeight="1" thickBot="1" x14ac:dyDescent="0.35">
      <c r="B48" s="4"/>
      <c r="C48" s="77"/>
      <c r="D48" s="77"/>
      <c r="E48" s="77"/>
      <c r="F48" s="77"/>
      <c r="G48" s="77"/>
      <c r="H48" s="77"/>
      <c r="I48" s="77"/>
      <c r="J48" s="77"/>
      <c r="K48" s="77"/>
      <c r="L48" s="77"/>
      <c r="M48" s="77"/>
      <c r="N48" s="77"/>
      <c r="O48" s="77"/>
      <c r="P48" s="77"/>
      <c r="Q48" s="77"/>
      <c r="R48" s="77"/>
      <c r="S48" s="77"/>
      <c r="T48" s="4"/>
    </row>
    <row r="49" spans="1:20" ht="18" customHeight="1" x14ac:dyDescent="0.3">
      <c r="B49" s="4"/>
      <c r="T49" s="4"/>
    </row>
    <row r="50" spans="1:20" ht="18" customHeight="1" x14ac:dyDescent="0.3">
      <c r="B50" s="4"/>
      <c r="T50" s="4"/>
    </row>
    <row r="51" spans="1:20" ht="18" customHeight="1" x14ac:dyDescent="0.3">
      <c r="B51" s="4"/>
      <c r="T51" s="4"/>
    </row>
    <row r="52" spans="1:20" ht="18" customHeight="1" thickBot="1" x14ac:dyDescent="0.35">
      <c r="B52" s="4"/>
      <c r="T52" s="4"/>
    </row>
    <row r="53" spans="1:20" ht="18" customHeight="1" x14ac:dyDescent="0.3">
      <c r="B53" s="124" t="s">
        <v>190</v>
      </c>
      <c r="C53" s="125"/>
      <c r="D53" s="125"/>
      <c r="E53" s="125"/>
      <c r="F53" s="125"/>
      <c r="G53" s="125"/>
      <c r="H53" s="125"/>
      <c r="I53" s="125"/>
      <c r="J53" s="125"/>
      <c r="K53" s="125"/>
      <c r="L53" s="125"/>
      <c r="M53" s="125"/>
      <c r="N53" s="125"/>
      <c r="O53" s="125"/>
      <c r="P53" s="125"/>
      <c r="Q53" s="125"/>
      <c r="R53" s="125"/>
      <c r="S53" s="125"/>
      <c r="T53" s="126"/>
    </row>
    <row r="54" spans="1:20" ht="18" customHeight="1" thickBot="1" x14ac:dyDescent="0.35">
      <c r="B54" s="127"/>
      <c r="C54" s="128"/>
      <c r="D54" s="128"/>
      <c r="E54" s="128"/>
      <c r="F54" s="128"/>
      <c r="G54" s="128"/>
      <c r="H54" s="128"/>
      <c r="I54" s="128"/>
      <c r="J54" s="128"/>
      <c r="K54" s="128"/>
      <c r="L54" s="128"/>
      <c r="M54" s="128"/>
      <c r="N54" s="128"/>
      <c r="O54" s="128"/>
      <c r="P54" s="128"/>
      <c r="Q54" s="128"/>
      <c r="R54" s="128"/>
      <c r="S54" s="128"/>
      <c r="T54" s="129"/>
    </row>
    <row r="55" spans="1:20" ht="18" customHeight="1" x14ac:dyDescent="0.5">
      <c r="B55" s="24"/>
      <c r="C55" s="24"/>
      <c r="D55" s="24"/>
      <c r="E55" s="24"/>
      <c r="F55" s="24"/>
      <c r="G55" s="24"/>
      <c r="H55" s="24"/>
      <c r="I55" s="24"/>
      <c r="J55" s="24"/>
      <c r="K55" s="24"/>
      <c r="L55" s="24"/>
      <c r="M55" s="24"/>
      <c r="N55" s="24"/>
      <c r="O55" s="24"/>
      <c r="P55" s="24"/>
      <c r="Q55" s="24"/>
      <c r="R55" s="24"/>
      <c r="S55" s="24"/>
      <c r="T55" s="24"/>
    </row>
    <row r="56" spans="1:20" ht="18" customHeight="1" x14ac:dyDescent="0.3">
      <c r="A56" s="4"/>
      <c r="B56" s="4"/>
      <c r="C56" s="4"/>
      <c r="D56" s="4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4"/>
      <c r="R56" s="4"/>
      <c r="S56" s="4"/>
      <c r="T56" s="4"/>
    </row>
    <row r="57" spans="1:20" ht="18" customHeight="1" x14ac:dyDescent="0.3">
      <c r="A57" s="4"/>
    </row>
    <row r="68" spans="2:21" ht="18" customHeight="1" x14ac:dyDescent="0.3">
      <c r="B68" s="4"/>
      <c r="C68" s="4"/>
      <c r="D68" s="4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4"/>
      <c r="R68" s="4"/>
      <c r="S68" s="4"/>
      <c r="T68" s="4"/>
    </row>
    <row r="69" spans="2:21" ht="18" customHeight="1" thickBot="1" x14ac:dyDescent="0.35">
      <c r="B69" s="4"/>
      <c r="C69" s="74" t="s">
        <v>163</v>
      </c>
      <c r="D69" s="74"/>
      <c r="E69" s="74"/>
      <c r="F69" s="74"/>
      <c r="G69" s="74"/>
      <c r="H69" s="75" t="s">
        <v>169</v>
      </c>
      <c r="I69" s="75"/>
      <c r="J69" s="75"/>
      <c r="K69" s="34">
        <f>ROUND('그룹 전체 사용자의 일일 입력'!B6/MAX('그룹 전체 사용자의 일일 입력'!$B$6,'그룹 전체 사용자의 일일 입력'!$C$6,'그룹 전체 사용자의 일일 입력'!$D$6),1)</f>
        <v>0.7</v>
      </c>
      <c r="L69" s="34" t="s">
        <v>52</v>
      </c>
      <c r="M69" s="34">
        <f>ROUND('그룹 전체 사용자의 일일 입력'!C6/MAX('그룹 전체 사용자의 일일 입력'!$B$6,'그룹 전체 사용자의 일일 입력'!$C$6,'그룹 전체 사용자의 일일 입력'!$D$6),1)</f>
        <v>1</v>
      </c>
      <c r="N69" s="34" t="s">
        <v>52</v>
      </c>
      <c r="O69" s="76">
        <f>ROUND('그룹 전체 사용자의 일일 입력'!D6/MAX('그룹 전체 사용자의 일일 입력'!$B$6,'그룹 전체 사용자의 일일 입력'!$C$6,'그룹 전체 사용자의 일일 입력'!$D$6),1)</f>
        <v>1</v>
      </c>
      <c r="P69" s="76"/>
      <c r="Q69" s="35" t="s">
        <v>53</v>
      </c>
      <c r="R69" s="33"/>
      <c r="S69" s="33"/>
      <c r="T69" s="4"/>
    </row>
    <row r="70" spans="2:21" ht="18" customHeight="1" thickBot="1" x14ac:dyDescent="0.35">
      <c r="B70" s="4"/>
      <c r="C70" s="77" t="s">
        <v>164</v>
      </c>
      <c r="D70" s="77"/>
      <c r="E70" s="77"/>
      <c r="F70" s="77"/>
      <c r="G70" s="77"/>
      <c r="H70" s="77"/>
      <c r="I70" s="77"/>
      <c r="J70" s="77"/>
      <c r="K70" s="77"/>
      <c r="L70" s="77"/>
      <c r="M70" s="77"/>
      <c r="N70" s="77"/>
      <c r="O70" s="77"/>
      <c r="P70" s="77"/>
      <c r="Q70" s="77"/>
      <c r="R70" s="77"/>
      <c r="S70" s="77"/>
      <c r="T70" s="4"/>
      <c r="U70" s="11"/>
    </row>
    <row r="71" spans="2:21" ht="18" customHeight="1" x14ac:dyDescent="0.3">
      <c r="B71" s="4"/>
      <c r="C71" s="4"/>
      <c r="D71" s="4"/>
      <c r="E71" s="4"/>
      <c r="F71" s="4"/>
      <c r="G71" s="4"/>
      <c r="H71" s="4"/>
      <c r="I71" s="4"/>
      <c r="J71" s="4"/>
      <c r="K71" s="4"/>
      <c r="L71" s="4"/>
      <c r="M71" s="4"/>
      <c r="N71" s="4"/>
      <c r="O71" s="4"/>
      <c r="P71" s="4"/>
      <c r="Q71" s="4"/>
      <c r="R71" s="4"/>
      <c r="S71" s="4"/>
      <c r="T71" s="11"/>
    </row>
    <row r="72" spans="2:21" ht="18" customHeight="1" thickBot="1" x14ac:dyDescent="0.35">
      <c r="B72" s="4"/>
      <c r="C72" s="74" t="s">
        <v>50</v>
      </c>
      <c r="D72" s="74"/>
      <c r="E72" s="74"/>
      <c r="F72" s="74"/>
      <c r="G72" s="74"/>
      <c r="H72" s="36"/>
      <c r="I72" s="75" t="s">
        <v>51</v>
      </c>
      <c r="J72" s="75"/>
      <c r="K72" s="34">
        <f>ROUND('DRIs DATA'!L8,1)</f>
        <v>11.8</v>
      </c>
      <c r="L72" s="34" t="s">
        <v>52</v>
      </c>
      <c r="M72" s="34">
        <f>ROUND('DRIs DATA'!K8,1)</f>
        <v>7.7</v>
      </c>
      <c r="N72" s="78" t="s">
        <v>53</v>
      </c>
      <c r="O72" s="78"/>
      <c r="P72" s="78"/>
      <c r="Q72" s="78"/>
      <c r="R72" s="37"/>
      <c r="S72" s="33"/>
      <c r="T72" s="4"/>
    </row>
    <row r="73" spans="2:21" ht="18" customHeight="1" x14ac:dyDescent="0.3">
      <c r="B73" s="4"/>
      <c r="C73" s="100" t="s">
        <v>180</v>
      </c>
      <c r="D73" s="100"/>
      <c r="E73" s="100"/>
      <c r="F73" s="100"/>
      <c r="G73" s="100"/>
      <c r="H73" s="100"/>
      <c r="I73" s="100"/>
      <c r="J73" s="100"/>
      <c r="K73" s="100"/>
      <c r="L73" s="100"/>
      <c r="M73" s="100"/>
      <c r="N73" s="100"/>
      <c r="O73" s="100"/>
      <c r="P73" s="100"/>
      <c r="Q73" s="100"/>
      <c r="R73" s="100"/>
      <c r="S73" s="100"/>
      <c r="T73" s="4"/>
      <c r="U73" s="11"/>
    </row>
    <row r="74" spans="2:21" ht="18" customHeight="1" thickBot="1" x14ac:dyDescent="0.35">
      <c r="B74" s="4"/>
      <c r="C74" s="77"/>
      <c r="D74" s="77"/>
      <c r="E74" s="77"/>
      <c r="F74" s="77"/>
      <c r="G74" s="77"/>
      <c r="H74" s="77"/>
      <c r="I74" s="77"/>
      <c r="J74" s="77"/>
      <c r="K74" s="77"/>
      <c r="L74" s="77"/>
      <c r="M74" s="77"/>
      <c r="N74" s="77"/>
      <c r="O74" s="77"/>
      <c r="P74" s="77"/>
      <c r="Q74" s="77"/>
      <c r="R74" s="77"/>
      <c r="S74" s="77"/>
      <c r="T74" s="11"/>
      <c r="U74" s="11"/>
    </row>
    <row r="75" spans="2:21" ht="18" customHeight="1" x14ac:dyDescent="0.3">
      <c r="B75" s="4"/>
      <c r="C75" s="4"/>
      <c r="D75" s="4"/>
      <c r="E75" s="4"/>
      <c r="F75" s="4"/>
      <c r="G75" s="4"/>
      <c r="H75" s="4"/>
      <c r="I75" s="4"/>
      <c r="J75" s="4"/>
      <c r="K75" s="4"/>
      <c r="L75" s="4"/>
      <c r="M75" s="4"/>
      <c r="N75" s="4"/>
      <c r="O75" s="4"/>
      <c r="P75" s="4"/>
      <c r="Q75" s="4"/>
      <c r="R75" s="4"/>
      <c r="S75" s="4"/>
      <c r="T75" s="4"/>
    </row>
    <row r="76" spans="2:21" ht="18" customHeight="1" thickBot="1" x14ac:dyDescent="0.35">
      <c r="B76" s="4"/>
      <c r="T76" s="4"/>
    </row>
    <row r="77" spans="2:21" ht="18" customHeight="1" x14ac:dyDescent="0.3">
      <c r="B77" s="124" t="s">
        <v>191</v>
      </c>
      <c r="C77" s="125"/>
      <c r="D77" s="125"/>
      <c r="E77" s="125"/>
      <c r="F77" s="125"/>
      <c r="G77" s="125"/>
      <c r="H77" s="125"/>
      <c r="I77" s="125"/>
      <c r="J77" s="125"/>
      <c r="K77" s="125"/>
      <c r="L77" s="125"/>
      <c r="M77" s="125"/>
      <c r="N77" s="125"/>
      <c r="O77" s="125"/>
      <c r="P77" s="125"/>
      <c r="Q77" s="125"/>
      <c r="R77" s="125"/>
      <c r="S77" s="125"/>
      <c r="T77" s="126"/>
    </row>
    <row r="78" spans="2:21" ht="18" customHeight="1" thickBot="1" x14ac:dyDescent="0.35">
      <c r="B78" s="127"/>
      <c r="C78" s="128"/>
      <c r="D78" s="128"/>
      <c r="E78" s="128"/>
      <c r="F78" s="128"/>
      <c r="G78" s="128"/>
      <c r="H78" s="128"/>
      <c r="I78" s="128"/>
      <c r="J78" s="128"/>
      <c r="K78" s="128"/>
      <c r="L78" s="128"/>
      <c r="M78" s="128"/>
      <c r="N78" s="128"/>
      <c r="O78" s="128"/>
      <c r="P78" s="128"/>
      <c r="Q78" s="128"/>
      <c r="R78" s="128"/>
      <c r="S78" s="128"/>
      <c r="T78" s="129"/>
    </row>
    <row r="79" spans="2:21" ht="18" customHeight="1" x14ac:dyDescent="0.5">
      <c r="B79" s="28"/>
      <c r="C79" s="28"/>
      <c r="D79" s="28"/>
      <c r="E79" s="28"/>
      <c r="F79" s="28"/>
      <c r="G79" s="28"/>
      <c r="H79" s="28"/>
      <c r="I79" s="28"/>
      <c r="J79" s="28"/>
      <c r="K79" s="28"/>
      <c r="L79" s="28"/>
      <c r="M79" s="28"/>
      <c r="N79" s="28"/>
      <c r="O79" s="28"/>
      <c r="P79" s="28"/>
      <c r="Q79" s="28"/>
      <c r="R79" s="28"/>
      <c r="S79" s="28"/>
      <c r="T79" s="28"/>
    </row>
    <row r="80" spans="2:21" ht="18" customHeight="1" x14ac:dyDescent="0.3">
      <c r="B80" s="91" t="s">
        <v>167</v>
      </c>
      <c r="C80" s="91"/>
      <c r="D80" s="91"/>
      <c r="E80" s="91"/>
      <c r="F80" s="19"/>
      <c r="G80" s="19"/>
      <c r="H80" s="19"/>
      <c r="L80" s="91" t="s">
        <v>171</v>
      </c>
      <c r="M80" s="91"/>
      <c r="N80" s="91"/>
      <c r="O80" s="91"/>
      <c r="P80" s="91"/>
    </row>
    <row r="81" spans="1:21" ht="18" customHeight="1" x14ac:dyDescent="0.3">
      <c r="L81" s="9"/>
      <c r="M81" s="9"/>
      <c r="N81" s="9"/>
      <c r="O81" s="9"/>
      <c r="P81" s="9"/>
      <c r="Q81" s="9"/>
      <c r="R81" s="9"/>
      <c r="S81" s="9"/>
      <c r="T81" s="9"/>
    </row>
    <row r="82" spans="1:21" ht="18" customHeight="1" x14ac:dyDescent="0.3">
      <c r="L82" s="9"/>
      <c r="M82" s="9"/>
      <c r="N82" s="9"/>
      <c r="O82" s="9"/>
      <c r="P82" s="9"/>
      <c r="Q82" s="9"/>
      <c r="R82" s="9"/>
      <c r="S82" s="9"/>
      <c r="T82" s="9"/>
    </row>
    <row r="83" spans="1:21" ht="18" customHeight="1" x14ac:dyDescent="0.3">
      <c r="L83" s="9"/>
      <c r="M83" s="9"/>
      <c r="N83" s="9"/>
      <c r="O83" s="9"/>
      <c r="P83" s="9"/>
      <c r="Q83" s="9"/>
      <c r="R83" s="9"/>
      <c r="S83" s="9"/>
      <c r="T83" s="9"/>
    </row>
    <row r="84" spans="1:21" ht="18" customHeight="1" x14ac:dyDescent="0.3">
      <c r="A84" s="9"/>
      <c r="L84" s="9"/>
      <c r="M84" s="9"/>
      <c r="N84" s="9"/>
      <c r="O84" s="9"/>
      <c r="P84" s="9"/>
      <c r="Q84" s="9"/>
      <c r="R84" s="9"/>
      <c r="S84" s="9"/>
      <c r="T84" s="9"/>
      <c r="U84" s="10"/>
    </row>
    <row r="85" spans="1:21" ht="18" customHeight="1" x14ac:dyDescent="0.3">
      <c r="A85" s="9"/>
      <c r="U85" s="10"/>
    </row>
    <row r="86" spans="1:21" ht="18" customHeight="1" x14ac:dyDescent="0.3">
      <c r="A86" s="9"/>
      <c r="U86" s="10"/>
    </row>
    <row r="87" spans="1:21" ht="18" customHeight="1" x14ac:dyDescent="0.3">
      <c r="A87" s="9"/>
      <c r="F87" s="9"/>
      <c r="K87" s="9"/>
      <c r="U87" s="10"/>
    </row>
    <row r="88" spans="1:21" ht="18" customHeight="1" x14ac:dyDescent="0.3">
      <c r="C88" s="9"/>
      <c r="D88" s="9"/>
      <c r="E88" s="9"/>
      <c r="F88" s="9"/>
      <c r="H88" s="9"/>
      <c r="I88" s="9"/>
      <c r="J88" s="9"/>
      <c r="K88" s="9"/>
    </row>
    <row r="89" spans="1:21" ht="18" customHeight="1" x14ac:dyDescent="0.3">
      <c r="F89" s="9"/>
      <c r="K89" s="9"/>
    </row>
    <row r="90" spans="1:21" ht="18" customHeight="1" x14ac:dyDescent="0.3">
      <c r="F90" s="9"/>
      <c r="K90" s="9"/>
    </row>
    <row r="91" spans="1:21" ht="18" customHeight="1" x14ac:dyDescent="0.3">
      <c r="B91" s="9"/>
      <c r="C91" s="9"/>
      <c r="D91" s="9"/>
      <c r="E91" s="9"/>
      <c r="F91" s="9"/>
      <c r="G91" s="9"/>
      <c r="H91" s="9"/>
      <c r="I91" s="9"/>
      <c r="J91" s="9"/>
      <c r="K91" s="9"/>
    </row>
    <row r="92" spans="1:21" ht="18" customHeight="1" thickBot="1" x14ac:dyDescent="0.35">
      <c r="B92" s="9"/>
      <c r="C92" s="9"/>
      <c r="D92" s="9"/>
      <c r="E92" s="9"/>
      <c r="G92" s="9"/>
      <c r="H92" s="9"/>
      <c r="I92" s="9"/>
      <c r="J92" s="9"/>
    </row>
    <row r="93" spans="1:21" ht="18" customHeight="1" x14ac:dyDescent="0.3">
      <c r="B93" s="92" t="s">
        <v>267</v>
      </c>
      <c r="C93" s="93"/>
      <c r="D93" s="93"/>
      <c r="E93" s="93"/>
      <c r="F93" s="93"/>
      <c r="G93" s="93"/>
      <c r="H93" s="93"/>
      <c r="I93" s="93"/>
      <c r="J93" s="94"/>
      <c r="L93" s="92" t="s">
        <v>174</v>
      </c>
      <c r="M93" s="93"/>
      <c r="N93" s="93"/>
      <c r="O93" s="93"/>
      <c r="P93" s="93"/>
      <c r="Q93" s="93"/>
      <c r="R93" s="93"/>
      <c r="S93" s="93"/>
      <c r="T93" s="94"/>
    </row>
    <row r="94" spans="1:21" ht="18" customHeight="1" x14ac:dyDescent="0.3">
      <c r="B94" s="153" t="s">
        <v>170</v>
      </c>
      <c r="C94" s="151"/>
      <c r="D94" s="151"/>
      <c r="E94" s="151"/>
      <c r="F94" s="149">
        <f>ROUND('DRIs DATA'!F16/'DRIs DATA'!C16*100,2)</f>
        <v>96.7</v>
      </c>
      <c r="G94" s="149"/>
      <c r="H94" s="151" t="s">
        <v>166</v>
      </c>
      <c r="I94" s="151"/>
      <c r="J94" s="152"/>
      <c r="L94" s="153" t="s">
        <v>170</v>
      </c>
      <c r="M94" s="151"/>
      <c r="N94" s="151"/>
      <c r="O94" s="151"/>
      <c r="P94" s="151"/>
      <c r="Q94" s="21">
        <f>ROUND('DRIs DATA'!M16/'DRIs DATA'!K16*100,2)</f>
        <v>199.25</v>
      </c>
      <c r="R94" s="151" t="s">
        <v>166</v>
      </c>
      <c r="S94" s="151"/>
      <c r="T94" s="152"/>
    </row>
    <row r="95" spans="1:21" ht="18" customHeight="1" x14ac:dyDescent="0.3">
      <c r="B95" s="38"/>
      <c r="C95" s="4"/>
      <c r="D95" s="4"/>
      <c r="E95" s="4"/>
      <c r="F95" s="4"/>
      <c r="G95" s="4"/>
      <c r="H95" s="4"/>
      <c r="I95" s="4"/>
      <c r="J95" s="39"/>
      <c r="L95" s="38"/>
      <c r="M95" s="4"/>
      <c r="N95" s="4"/>
      <c r="O95" s="4"/>
      <c r="P95" s="4"/>
      <c r="Q95" s="4"/>
      <c r="R95" s="4"/>
      <c r="S95" s="4"/>
      <c r="T95" s="39"/>
    </row>
    <row r="96" spans="1:21" ht="18" customHeight="1" x14ac:dyDescent="0.3">
      <c r="B96" s="137" t="s">
        <v>179</v>
      </c>
      <c r="C96" s="138"/>
      <c r="D96" s="138"/>
      <c r="E96" s="138"/>
      <c r="F96" s="138"/>
      <c r="G96" s="138"/>
      <c r="H96" s="138"/>
      <c r="I96" s="138"/>
      <c r="J96" s="139"/>
      <c r="L96" s="143" t="s">
        <v>172</v>
      </c>
      <c r="M96" s="144"/>
      <c r="N96" s="144"/>
      <c r="O96" s="144"/>
      <c r="P96" s="144"/>
      <c r="Q96" s="144"/>
      <c r="R96" s="144"/>
      <c r="S96" s="144"/>
      <c r="T96" s="145"/>
    </row>
    <row r="97" spans="2:21" ht="18" customHeight="1" x14ac:dyDescent="0.3">
      <c r="B97" s="137"/>
      <c r="C97" s="138"/>
      <c r="D97" s="138"/>
      <c r="E97" s="138"/>
      <c r="F97" s="138"/>
      <c r="G97" s="138"/>
      <c r="H97" s="138"/>
      <c r="I97" s="138"/>
      <c r="J97" s="139"/>
      <c r="L97" s="143"/>
      <c r="M97" s="144"/>
      <c r="N97" s="144"/>
      <c r="O97" s="144"/>
      <c r="P97" s="144"/>
      <c r="Q97" s="144"/>
      <c r="R97" s="144"/>
      <c r="S97" s="144"/>
      <c r="T97" s="145"/>
    </row>
    <row r="98" spans="2:21" ht="18" customHeight="1" x14ac:dyDescent="0.3">
      <c r="B98" s="137"/>
      <c r="C98" s="138"/>
      <c r="D98" s="138"/>
      <c r="E98" s="138"/>
      <c r="F98" s="138"/>
      <c r="G98" s="138"/>
      <c r="H98" s="138"/>
      <c r="I98" s="138"/>
      <c r="J98" s="139"/>
      <c r="L98" s="143"/>
      <c r="M98" s="144"/>
      <c r="N98" s="144"/>
      <c r="O98" s="144"/>
      <c r="P98" s="144"/>
      <c r="Q98" s="144"/>
      <c r="R98" s="144"/>
      <c r="S98" s="144"/>
      <c r="T98" s="145"/>
    </row>
    <row r="99" spans="2:21" ht="18" customHeight="1" x14ac:dyDescent="0.3">
      <c r="B99" s="137"/>
      <c r="C99" s="138"/>
      <c r="D99" s="138"/>
      <c r="E99" s="138"/>
      <c r="F99" s="138"/>
      <c r="G99" s="138"/>
      <c r="H99" s="138"/>
      <c r="I99" s="138"/>
      <c r="J99" s="139"/>
      <c r="L99" s="143"/>
      <c r="M99" s="144"/>
      <c r="N99" s="144"/>
      <c r="O99" s="144"/>
      <c r="P99" s="144"/>
      <c r="Q99" s="144"/>
      <c r="R99" s="144"/>
      <c r="S99" s="144"/>
      <c r="T99" s="145"/>
    </row>
    <row r="100" spans="2:21" ht="18" customHeight="1" x14ac:dyDescent="0.3">
      <c r="B100" s="137"/>
      <c r="C100" s="138"/>
      <c r="D100" s="138"/>
      <c r="E100" s="138"/>
      <c r="F100" s="138"/>
      <c r="G100" s="138"/>
      <c r="H100" s="138"/>
      <c r="I100" s="138"/>
      <c r="J100" s="139"/>
      <c r="L100" s="143"/>
      <c r="M100" s="144"/>
      <c r="N100" s="144"/>
      <c r="O100" s="144"/>
      <c r="P100" s="144"/>
      <c r="Q100" s="144"/>
      <c r="R100" s="144"/>
      <c r="S100" s="144"/>
      <c r="T100" s="145"/>
      <c r="U100" s="15"/>
    </row>
    <row r="101" spans="2:21" ht="18" customHeight="1" thickBot="1" x14ac:dyDescent="0.35">
      <c r="B101" s="140"/>
      <c r="C101" s="141"/>
      <c r="D101" s="141"/>
      <c r="E101" s="141"/>
      <c r="F101" s="141"/>
      <c r="G101" s="141"/>
      <c r="H101" s="141"/>
      <c r="I101" s="141"/>
      <c r="J101" s="142"/>
      <c r="L101" s="146"/>
      <c r="M101" s="147"/>
      <c r="N101" s="147"/>
      <c r="O101" s="147"/>
      <c r="P101" s="147"/>
      <c r="Q101" s="147"/>
      <c r="R101" s="147"/>
      <c r="S101" s="147"/>
      <c r="T101" s="148"/>
      <c r="U101" s="15"/>
    </row>
    <row r="102" spans="2:21" ht="18" customHeight="1" x14ac:dyDescent="0.3">
      <c r="B102" s="16"/>
      <c r="C102" s="16"/>
      <c r="D102" s="16"/>
      <c r="E102" s="16"/>
      <c r="F102" s="16"/>
      <c r="G102" s="16"/>
      <c r="H102" s="16"/>
      <c r="I102" s="16"/>
      <c r="J102" s="16"/>
      <c r="L102" s="26"/>
      <c r="M102" s="26"/>
      <c r="N102" s="26"/>
      <c r="O102" s="26"/>
      <c r="P102" s="26"/>
      <c r="Q102" s="26"/>
      <c r="R102" s="26"/>
      <c r="S102" s="26"/>
      <c r="T102" s="26"/>
      <c r="U102" s="15"/>
    </row>
    <row r="103" spans="2:21" ht="18" customHeight="1" thickBot="1" x14ac:dyDescent="0.35">
      <c r="B103" s="16"/>
      <c r="C103" s="16"/>
      <c r="D103" s="16"/>
      <c r="E103" s="16"/>
      <c r="F103" s="16"/>
      <c r="G103" s="16"/>
      <c r="H103" s="16"/>
      <c r="I103" s="16"/>
      <c r="J103" s="16"/>
      <c r="L103" s="27"/>
      <c r="M103" s="27"/>
      <c r="N103" s="27"/>
      <c r="O103" s="27"/>
      <c r="P103" s="27"/>
      <c r="Q103" s="27"/>
      <c r="R103" s="27"/>
      <c r="S103" s="27"/>
      <c r="T103" s="27"/>
      <c r="U103" s="15"/>
    </row>
    <row r="104" spans="2:21" ht="18" customHeight="1" x14ac:dyDescent="0.3">
      <c r="B104" s="124" t="s">
        <v>192</v>
      </c>
      <c r="C104" s="125"/>
      <c r="D104" s="125"/>
      <c r="E104" s="125"/>
      <c r="F104" s="125"/>
      <c r="G104" s="125"/>
      <c r="H104" s="125"/>
      <c r="I104" s="125"/>
      <c r="J104" s="125"/>
      <c r="K104" s="125"/>
      <c r="L104" s="125"/>
      <c r="M104" s="125"/>
      <c r="N104" s="125"/>
      <c r="O104" s="125"/>
      <c r="P104" s="125"/>
      <c r="Q104" s="125"/>
      <c r="R104" s="125"/>
      <c r="S104" s="125"/>
      <c r="T104" s="126"/>
    </row>
    <row r="105" spans="2:21" ht="18" customHeight="1" thickBot="1" x14ac:dyDescent="0.35">
      <c r="B105" s="127"/>
      <c r="C105" s="128"/>
      <c r="D105" s="128"/>
      <c r="E105" s="128"/>
      <c r="F105" s="128"/>
      <c r="G105" s="128"/>
      <c r="H105" s="128"/>
      <c r="I105" s="128"/>
      <c r="J105" s="128"/>
      <c r="K105" s="128"/>
      <c r="L105" s="128"/>
      <c r="M105" s="128"/>
      <c r="N105" s="128"/>
      <c r="O105" s="128"/>
      <c r="P105" s="128"/>
      <c r="Q105" s="128"/>
      <c r="R105" s="128"/>
      <c r="S105" s="128"/>
      <c r="T105" s="129"/>
    </row>
    <row r="106" spans="2:21" ht="18" customHeight="1" x14ac:dyDescent="0.5">
      <c r="C106" s="29"/>
      <c r="D106" s="29"/>
      <c r="E106" s="29"/>
      <c r="F106" s="29"/>
      <c r="G106" s="29"/>
      <c r="H106" s="29"/>
      <c r="I106" s="29"/>
    </row>
    <row r="107" spans="2:21" ht="18" customHeight="1" x14ac:dyDescent="0.3">
      <c r="B107" s="91" t="s">
        <v>168</v>
      </c>
      <c r="C107" s="91"/>
      <c r="D107" s="91"/>
      <c r="E107" s="91"/>
      <c r="F107" s="4"/>
      <c r="G107" s="4"/>
      <c r="H107" s="4"/>
      <c r="I107" s="4"/>
      <c r="L107" s="91" t="s">
        <v>269</v>
      </c>
      <c r="M107" s="91"/>
      <c r="N107" s="91"/>
      <c r="O107" s="91"/>
      <c r="P107" s="91"/>
      <c r="Q107" s="4"/>
      <c r="R107" s="4"/>
    </row>
    <row r="115" spans="2:20" ht="18" customHeight="1" x14ac:dyDescent="0.3">
      <c r="G115" s="9"/>
      <c r="Q115" s="9"/>
    </row>
    <row r="116" spans="2:20" ht="18" customHeight="1" x14ac:dyDescent="0.3">
      <c r="G116" s="9"/>
      <c r="Q116" s="9"/>
    </row>
    <row r="117" spans="2:20" ht="18" customHeight="1" x14ac:dyDescent="0.3">
      <c r="G117" s="9"/>
      <c r="Q117" s="9"/>
    </row>
    <row r="118" spans="2:20" ht="18" customHeight="1" x14ac:dyDescent="0.3">
      <c r="D118" s="9"/>
      <c r="E118" s="9"/>
      <c r="F118" s="9"/>
      <c r="G118" s="9"/>
      <c r="I118" s="9"/>
      <c r="N118" s="9"/>
      <c r="O118" s="9"/>
      <c r="P118" s="9"/>
      <c r="Q118" s="9"/>
    </row>
    <row r="119" spans="2:20" ht="18" customHeight="1" thickBot="1" x14ac:dyDescent="0.35">
      <c r="G119" s="9"/>
      <c r="Q119" s="9"/>
    </row>
    <row r="120" spans="2:20" ht="18" customHeight="1" x14ac:dyDescent="0.3">
      <c r="B120" s="105" t="s">
        <v>263</v>
      </c>
      <c r="C120" s="106"/>
      <c r="D120" s="106"/>
      <c r="E120" s="106"/>
      <c r="F120" s="106"/>
      <c r="G120" s="106"/>
      <c r="H120" s="106"/>
      <c r="I120" s="106"/>
      <c r="J120" s="107"/>
      <c r="L120" s="105" t="s">
        <v>264</v>
      </c>
      <c r="M120" s="106"/>
      <c r="N120" s="106"/>
      <c r="O120" s="106"/>
      <c r="P120" s="106"/>
      <c r="Q120" s="106"/>
      <c r="R120" s="106"/>
      <c r="S120" s="106"/>
      <c r="T120" s="107"/>
    </row>
    <row r="121" spans="2:20" ht="18" customHeight="1" x14ac:dyDescent="0.3">
      <c r="B121" s="41" t="s">
        <v>170</v>
      </c>
      <c r="C121" s="14"/>
      <c r="D121" s="14"/>
      <c r="E121" s="13"/>
      <c r="F121" s="149">
        <f>ROUND('DRIs DATA'!F26/'DRIs DATA'!C26*100,2)</f>
        <v>157.24</v>
      </c>
      <c r="G121" s="149"/>
      <c r="H121" s="151" t="s">
        <v>165</v>
      </c>
      <c r="I121" s="151"/>
      <c r="J121" s="152"/>
      <c r="L121" s="40" t="s">
        <v>170</v>
      </c>
      <c r="M121" s="18"/>
      <c r="N121" s="18"/>
      <c r="O121" s="21"/>
      <c r="P121" s="4"/>
      <c r="Q121" s="53">
        <f>ROUND('DRIs DATA'!AH26/'DRIs DATA'!AE26*100,2)</f>
        <v>156.30000000000001</v>
      </c>
      <c r="R121" s="151" t="s">
        <v>165</v>
      </c>
      <c r="S121" s="151"/>
      <c r="T121" s="152"/>
    </row>
    <row r="122" spans="2:20" ht="18" customHeight="1" x14ac:dyDescent="0.3">
      <c r="B122" s="42"/>
      <c r="C122" s="13"/>
      <c r="D122" s="13"/>
      <c r="E122" s="13"/>
      <c r="F122" s="13"/>
      <c r="G122" s="13"/>
      <c r="H122" s="13"/>
      <c r="I122" s="13"/>
      <c r="J122" s="43"/>
      <c r="L122" s="38"/>
      <c r="M122" s="4"/>
      <c r="N122" s="4"/>
      <c r="O122" s="4"/>
      <c r="P122" s="4"/>
      <c r="Q122" s="4"/>
      <c r="R122" s="4"/>
      <c r="S122" s="4"/>
      <c r="T122" s="39"/>
    </row>
    <row r="123" spans="2:20" ht="18" customHeight="1" x14ac:dyDescent="0.3">
      <c r="B123" s="130" t="s">
        <v>173</v>
      </c>
      <c r="C123" s="131"/>
      <c r="D123" s="131"/>
      <c r="E123" s="131"/>
      <c r="F123" s="131"/>
      <c r="G123" s="131"/>
      <c r="H123" s="131"/>
      <c r="I123" s="131"/>
      <c r="J123" s="132"/>
      <c r="L123" s="130" t="s">
        <v>268</v>
      </c>
      <c r="M123" s="131"/>
      <c r="N123" s="131"/>
      <c r="O123" s="131"/>
      <c r="P123" s="131"/>
      <c r="Q123" s="131"/>
      <c r="R123" s="131"/>
      <c r="S123" s="131"/>
      <c r="T123" s="132"/>
    </row>
    <row r="124" spans="2:20" ht="18" customHeight="1" x14ac:dyDescent="0.3">
      <c r="B124" s="130"/>
      <c r="C124" s="131"/>
      <c r="D124" s="131"/>
      <c r="E124" s="131"/>
      <c r="F124" s="131"/>
      <c r="G124" s="131"/>
      <c r="H124" s="131"/>
      <c r="I124" s="131"/>
      <c r="J124" s="132"/>
      <c r="L124" s="130"/>
      <c r="M124" s="131"/>
      <c r="N124" s="131"/>
      <c r="O124" s="131"/>
      <c r="P124" s="131"/>
      <c r="Q124" s="131"/>
      <c r="R124" s="131"/>
      <c r="S124" s="131"/>
      <c r="T124" s="132"/>
    </row>
    <row r="125" spans="2:20" ht="18" customHeight="1" x14ac:dyDescent="0.3">
      <c r="B125" s="130"/>
      <c r="C125" s="131"/>
      <c r="D125" s="131"/>
      <c r="E125" s="131"/>
      <c r="F125" s="131"/>
      <c r="G125" s="131"/>
      <c r="H125" s="131"/>
      <c r="I125" s="131"/>
      <c r="J125" s="132"/>
      <c r="L125" s="130"/>
      <c r="M125" s="131"/>
      <c r="N125" s="131"/>
      <c r="O125" s="131"/>
      <c r="P125" s="131"/>
      <c r="Q125" s="131"/>
      <c r="R125" s="131"/>
      <c r="S125" s="131"/>
      <c r="T125" s="132"/>
    </row>
    <row r="126" spans="2:20" ht="18" customHeight="1" x14ac:dyDescent="0.3">
      <c r="B126" s="130"/>
      <c r="C126" s="131"/>
      <c r="D126" s="131"/>
      <c r="E126" s="131"/>
      <c r="F126" s="131"/>
      <c r="G126" s="131"/>
      <c r="H126" s="131"/>
      <c r="I126" s="131"/>
      <c r="J126" s="132"/>
      <c r="L126" s="130"/>
      <c r="M126" s="131"/>
      <c r="N126" s="131"/>
      <c r="O126" s="131"/>
      <c r="P126" s="131"/>
      <c r="Q126" s="131"/>
      <c r="R126" s="131"/>
      <c r="S126" s="131"/>
      <c r="T126" s="132"/>
    </row>
    <row r="127" spans="2:20" ht="18" customHeight="1" x14ac:dyDescent="0.3">
      <c r="B127" s="130"/>
      <c r="C127" s="131"/>
      <c r="D127" s="131"/>
      <c r="E127" s="131"/>
      <c r="F127" s="131"/>
      <c r="G127" s="131"/>
      <c r="H127" s="131"/>
      <c r="I127" s="131"/>
      <c r="J127" s="132"/>
      <c r="L127" s="130"/>
      <c r="M127" s="131"/>
      <c r="N127" s="131"/>
      <c r="O127" s="131"/>
      <c r="P127" s="131"/>
      <c r="Q127" s="131"/>
      <c r="R127" s="131"/>
      <c r="S127" s="131"/>
      <c r="T127" s="132"/>
    </row>
    <row r="128" spans="2:20" ht="17.25" thickBot="1" x14ac:dyDescent="0.35">
      <c r="B128" s="133"/>
      <c r="C128" s="134"/>
      <c r="D128" s="134"/>
      <c r="E128" s="134"/>
      <c r="F128" s="134"/>
      <c r="G128" s="134"/>
      <c r="H128" s="134"/>
      <c r="I128" s="134"/>
      <c r="J128" s="135"/>
      <c r="L128" s="133"/>
      <c r="M128" s="134"/>
      <c r="N128" s="134"/>
      <c r="O128" s="134"/>
      <c r="P128" s="134"/>
      <c r="Q128" s="134"/>
      <c r="R128" s="134"/>
      <c r="S128" s="134"/>
      <c r="T128" s="135"/>
    </row>
    <row r="129" spans="2:21" ht="18" customHeight="1" thickBot="1" x14ac:dyDescent="0.35">
      <c r="C129" s="17"/>
      <c r="D129" s="17"/>
      <c r="E129" s="17"/>
      <c r="F129" s="17"/>
      <c r="G129" s="17"/>
      <c r="H129" s="17"/>
    </row>
    <row r="130" spans="2:21" ht="18" customHeight="1" x14ac:dyDescent="0.3">
      <c r="B130" s="124" t="s">
        <v>261</v>
      </c>
      <c r="C130" s="125"/>
      <c r="D130" s="125"/>
      <c r="E130" s="125"/>
      <c r="F130" s="125"/>
      <c r="G130" s="125"/>
      <c r="H130" s="125"/>
      <c r="I130" s="125"/>
      <c r="J130" s="125"/>
      <c r="K130" s="125"/>
      <c r="L130" s="125"/>
      <c r="M130" s="126"/>
      <c r="N130" s="52"/>
      <c r="O130" s="124" t="s">
        <v>262</v>
      </c>
      <c r="P130" s="125"/>
      <c r="Q130" s="125"/>
      <c r="R130" s="125"/>
      <c r="S130" s="125"/>
      <c r="T130" s="126"/>
    </row>
    <row r="131" spans="2:21" ht="18" customHeight="1" thickBot="1" x14ac:dyDescent="0.35">
      <c r="B131" s="127"/>
      <c r="C131" s="128"/>
      <c r="D131" s="128"/>
      <c r="E131" s="128"/>
      <c r="F131" s="128"/>
      <c r="G131" s="128"/>
      <c r="H131" s="128"/>
      <c r="I131" s="128"/>
      <c r="J131" s="128"/>
      <c r="K131" s="128"/>
      <c r="L131" s="128"/>
      <c r="M131" s="129"/>
      <c r="N131" s="52"/>
      <c r="O131" s="127"/>
      <c r="P131" s="128"/>
      <c r="Q131" s="128"/>
      <c r="R131" s="128"/>
      <c r="S131" s="128"/>
      <c r="T131" s="129"/>
    </row>
    <row r="132" spans="2:21" ht="18" customHeight="1" x14ac:dyDescent="0.3">
      <c r="P132" s="17"/>
      <c r="Q132" s="17"/>
      <c r="R132" s="17"/>
      <c r="U132"/>
    </row>
    <row r="133" spans="2:21" ht="18" customHeight="1" x14ac:dyDescent="0.3">
      <c r="P133" s="17"/>
      <c r="Q133" s="17"/>
      <c r="R133" s="17"/>
      <c r="S133" s="17"/>
      <c r="T133" s="17"/>
      <c r="U133"/>
    </row>
    <row r="134" spans="2:21" ht="18" customHeight="1" x14ac:dyDescent="0.3">
      <c r="P134" s="17"/>
      <c r="Q134" s="17"/>
      <c r="R134" s="17"/>
      <c r="S134" s="17"/>
      <c r="T134" s="17"/>
      <c r="U134"/>
    </row>
    <row r="135" spans="2:21" ht="18" customHeight="1" x14ac:dyDescent="0.3">
      <c r="U135"/>
    </row>
    <row r="136" spans="2:21" ht="18" customHeight="1" x14ac:dyDescent="0.3">
      <c r="U136"/>
    </row>
    <row r="137" spans="2:21" ht="18" customHeight="1" x14ac:dyDescent="0.3">
      <c r="B137" s="9"/>
      <c r="D137" s="9"/>
      <c r="E137" s="9"/>
      <c r="F137" s="9"/>
      <c r="G137" s="9"/>
      <c r="S137" t="s">
        <v>259</v>
      </c>
      <c r="U137"/>
    </row>
    <row r="138" spans="2:21" ht="18" customHeight="1" x14ac:dyDescent="0.3">
      <c r="B138" s="9"/>
      <c r="D138" s="9"/>
      <c r="E138" s="9"/>
      <c r="F138" s="9"/>
      <c r="G138" s="9"/>
      <c r="U138"/>
    </row>
    <row r="139" spans="2:21" ht="18" customHeight="1" x14ac:dyDescent="0.3">
      <c r="B139" s="9"/>
      <c r="E139" s="9"/>
      <c r="F139" s="9"/>
      <c r="G139" s="9"/>
      <c r="U139"/>
    </row>
    <row r="140" spans="2:21" ht="18" customHeight="1" x14ac:dyDescent="0.3">
      <c r="B140" s="9"/>
      <c r="E140" s="9"/>
      <c r="F140" s="9"/>
      <c r="G140" s="9"/>
      <c r="S140" t="s">
        <v>260</v>
      </c>
      <c r="U140"/>
    </row>
    <row r="141" spans="2:21" ht="18" customHeight="1" x14ac:dyDescent="0.3">
      <c r="U141"/>
    </row>
    <row r="142" spans="2:21" ht="18" customHeight="1" x14ac:dyDescent="0.3">
      <c r="U142"/>
    </row>
    <row r="143" spans="2:21" ht="18" customHeight="1" x14ac:dyDescent="0.3">
      <c r="S143" t="s">
        <v>259</v>
      </c>
      <c r="U143"/>
    </row>
    <row r="144" spans="2:21" ht="18" customHeight="1" x14ac:dyDescent="0.3">
      <c r="D144" s="9"/>
      <c r="G144" s="9"/>
      <c r="U144"/>
    </row>
    <row r="145" spans="2:21" ht="18" customHeight="1" x14ac:dyDescent="0.3">
      <c r="H145" s="9"/>
      <c r="U145"/>
    </row>
    <row r="146" spans="2:21" ht="18" customHeight="1" x14ac:dyDescent="0.3">
      <c r="D146" s="9"/>
      <c r="E146" s="9"/>
      <c r="F146" s="9"/>
      <c r="G146" s="9"/>
      <c r="S146" t="s">
        <v>259</v>
      </c>
      <c r="U146"/>
    </row>
    <row r="147" spans="2:21" ht="18" customHeight="1" x14ac:dyDescent="0.3">
      <c r="D147" s="9"/>
      <c r="E147" s="9"/>
      <c r="F147" s="9"/>
      <c r="G147" s="9"/>
      <c r="H147" s="9"/>
      <c r="U147"/>
    </row>
    <row r="148" spans="2:21" ht="18" customHeight="1" x14ac:dyDescent="0.3">
      <c r="D148" s="9"/>
      <c r="E148" s="9"/>
      <c r="F148" s="9"/>
      <c r="G148" s="9"/>
      <c r="H148" s="9"/>
      <c r="R148" s="9"/>
      <c r="S148" s="9"/>
      <c r="T148" s="9"/>
      <c r="U148"/>
    </row>
    <row r="149" spans="2:21" ht="18" customHeight="1" x14ac:dyDescent="0.3">
      <c r="H149" s="9"/>
      <c r="I149" s="9"/>
      <c r="J149" s="9"/>
      <c r="K149" s="9"/>
      <c r="U149"/>
    </row>
    <row r="150" spans="2:21" ht="18" customHeight="1" x14ac:dyDescent="0.3">
      <c r="P150" s="9"/>
      <c r="Q150" s="9"/>
      <c r="R150" s="9"/>
      <c r="S150" s="9"/>
      <c r="T150" s="9"/>
      <c r="U150"/>
    </row>
    <row r="151" spans="2:21" ht="18" customHeight="1" x14ac:dyDescent="0.3">
      <c r="P151" s="9"/>
      <c r="Q151" s="9"/>
      <c r="R151" s="9"/>
      <c r="S151" s="9"/>
      <c r="T151" s="9"/>
      <c r="U151"/>
    </row>
    <row r="153" spans="2:21" ht="18" customHeight="1" x14ac:dyDescent="0.3">
      <c r="B153" s="15"/>
    </row>
    <row r="154" spans="2:21" ht="18" customHeight="1" thickBot="1" x14ac:dyDescent="0.35">
      <c r="B154" s="15"/>
    </row>
    <row r="155" spans="2:21" ht="18" customHeight="1" x14ac:dyDescent="0.3">
      <c r="B155" s="124" t="s">
        <v>193</v>
      </c>
      <c r="C155" s="125"/>
      <c r="D155" s="125"/>
      <c r="E155" s="125"/>
      <c r="F155" s="125"/>
      <c r="G155" s="125"/>
      <c r="H155" s="125"/>
      <c r="I155" s="125"/>
      <c r="J155" s="125"/>
      <c r="K155" s="125"/>
      <c r="L155" s="125"/>
      <c r="M155" s="125"/>
      <c r="N155" s="125"/>
      <c r="O155" s="125"/>
      <c r="P155" s="125"/>
      <c r="Q155" s="125"/>
      <c r="R155" s="125"/>
      <c r="S155" s="125"/>
      <c r="T155" s="126"/>
    </row>
    <row r="156" spans="2:21" ht="18" customHeight="1" thickBot="1" x14ac:dyDescent="0.35">
      <c r="B156" s="127"/>
      <c r="C156" s="128"/>
      <c r="D156" s="128"/>
      <c r="E156" s="128"/>
      <c r="F156" s="128"/>
      <c r="G156" s="128"/>
      <c r="H156" s="128"/>
      <c r="I156" s="128"/>
      <c r="J156" s="128"/>
      <c r="K156" s="128"/>
      <c r="L156" s="128"/>
      <c r="M156" s="128"/>
      <c r="N156" s="128"/>
      <c r="O156" s="128"/>
      <c r="P156" s="128"/>
      <c r="Q156" s="128"/>
      <c r="R156" s="128"/>
      <c r="S156" s="128"/>
      <c r="T156" s="129"/>
    </row>
    <row r="157" spans="2:21" ht="18" customHeight="1" x14ac:dyDescent="0.5">
      <c r="B157" s="28"/>
      <c r="C157" s="28"/>
      <c r="D157" s="28"/>
      <c r="E157" s="28"/>
      <c r="F157" s="28"/>
      <c r="G157" s="28"/>
      <c r="H157" s="28"/>
      <c r="I157" s="28"/>
      <c r="J157" s="28"/>
      <c r="K157" s="28"/>
      <c r="L157" s="28"/>
      <c r="M157" s="28"/>
      <c r="N157" s="28"/>
      <c r="O157" s="28"/>
      <c r="P157" s="28"/>
      <c r="Q157" s="28"/>
      <c r="R157" s="28"/>
      <c r="S157" s="28"/>
      <c r="T157" s="28"/>
    </row>
    <row r="158" spans="2:21" ht="18" customHeight="1" x14ac:dyDescent="0.3">
      <c r="B158" s="91" t="s">
        <v>176</v>
      </c>
      <c r="C158" s="91"/>
      <c r="D158" s="91"/>
      <c r="E158" s="4"/>
      <c r="F158" s="4"/>
      <c r="G158" s="4"/>
      <c r="H158" s="4"/>
      <c r="I158" s="4"/>
      <c r="L158" s="91" t="s">
        <v>177</v>
      </c>
      <c r="M158" s="91"/>
      <c r="N158" s="91"/>
      <c r="O158" s="4"/>
      <c r="P158" s="4"/>
      <c r="Q158" s="4"/>
      <c r="R158" s="4"/>
      <c r="S158" s="4"/>
    </row>
    <row r="159" spans="2:21" ht="18" customHeight="1" x14ac:dyDescent="0.3">
      <c r="S159" s="4"/>
    </row>
    <row r="160" spans="2:21" ht="18" customHeight="1" x14ac:dyDescent="0.3">
      <c r="S160" s="4"/>
    </row>
    <row r="161" spans="2:19" ht="18" customHeight="1" x14ac:dyDescent="0.3">
      <c r="S161" s="4"/>
    </row>
    <row r="162" spans="2:19" ht="18" customHeight="1" x14ac:dyDescent="0.3">
      <c r="S162" s="4"/>
    </row>
    <row r="163" spans="2:19" ht="18" customHeight="1" x14ac:dyDescent="0.3">
      <c r="S163" s="4"/>
    </row>
    <row r="164" spans="2:19" ht="18" customHeight="1" x14ac:dyDescent="0.3">
      <c r="S164" s="4"/>
    </row>
    <row r="165" spans="2:19" ht="18" customHeight="1" x14ac:dyDescent="0.3">
      <c r="S165" s="4"/>
    </row>
    <row r="166" spans="2:19" ht="18" customHeight="1" x14ac:dyDescent="0.3">
      <c r="G166" s="9"/>
      <c r="Q166" s="9"/>
      <c r="S166" s="4"/>
    </row>
    <row r="167" spans="2:19" ht="18" customHeight="1" x14ac:dyDescent="0.3">
      <c r="G167" s="9"/>
      <c r="Q167" s="9"/>
      <c r="S167" s="4"/>
    </row>
    <row r="168" spans="2:19" ht="18" customHeight="1" x14ac:dyDescent="0.3">
      <c r="G168" s="9"/>
      <c r="Q168" s="9"/>
      <c r="S168" s="4"/>
    </row>
    <row r="169" spans="2:19" ht="18" customHeight="1" x14ac:dyDescent="0.3">
      <c r="D169" s="9"/>
      <c r="E169" s="9"/>
      <c r="F169" s="9"/>
      <c r="G169" s="9"/>
      <c r="I169" s="9"/>
      <c r="N169" s="9"/>
      <c r="O169" s="9"/>
      <c r="P169" s="9"/>
      <c r="Q169" s="9"/>
      <c r="S169" s="4"/>
    </row>
    <row r="170" spans="2:19" ht="18" customHeight="1" thickBot="1" x14ac:dyDescent="0.35">
      <c r="G170" s="9"/>
      <c r="Q170" s="9"/>
      <c r="S170" s="4"/>
    </row>
    <row r="171" spans="2:19" ht="18" customHeight="1" x14ac:dyDescent="0.3">
      <c r="B171" s="105" t="s">
        <v>265</v>
      </c>
      <c r="C171" s="106"/>
      <c r="D171" s="106"/>
      <c r="E171" s="106"/>
      <c r="F171" s="106"/>
      <c r="G171" s="106"/>
      <c r="H171" s="106"/>
      <c r="I171" s="106"/>
      <c r="J171" s="107"/>
      <c r="L171" s="105" t="s">
        <v>175</v>
      </c>
      <c r="M171" s="106"/>
      <c r="N171" s="106"/>
      <c r="O171" s="106"/>
      <c r="P171" s="106"/>
      <c r="Q171" s="106"/>
      <c r="R171" s="106"/>
      <c r="S171" s="107"/>
    </row>
    <row r="172" spans="2:19" ht="18" customHeight="1" x14ac:dyDescent="0.3">
      <c r="B172" s="40" t="s">
        <v>170</v>
      </c>
      <c r="C172" s="18"/>
      <c r="D172" s="18"/>
      <c r="E172" s="4"/>
      <c r="F172" s="149">
        <f>ROUND('DRIs DATA'!F36/'DRIs DATA'!C36*100,2)</f>
        <v>68.489999999999995</v>
      </c>
      <c r="G172" s="149"/>
      <c r="H172" s="18" t="s">
        <v>165</v>
      </c>
      <c r="I172" s="18"/>
      <c r="J172" s="39"/>
      <c r="L172" s="40" t="s">
        <v>170</v>
      </c>
      <c r="M172" s="18"/>
      <c r="N172" s="18"/>
      <c r="O172" s="4"/>
      <c r="P172" s="4"/>
      <c r="Q172" s="21">
        <f>ROUND('DRIs DATA'!T36/'DRIs DATA'!R36*100,2)</f>
        <v>479.76</v>
      </c>
      <c r="R172" s="18" t="s">
        <v>165</v>
      </c>
      <c r="S172" s="39"/>
    </row>
    <row r="173" spans="2:19" ht="18" customHeight="1" x14ac:dyDescent="0.3">
      <c r="B173" s="38"/>
      <c r="C173" s="4"/>
      <c r="D173" s="4"/>
      <c r="E173" s="4"/>
      <c r="F173" s="4"/>
      <c r="G173" s="4"/>
      <c r="H173" s="4"/>
      <c r="I173" s="4"/>
      <c r="J173" s="39"/>
      <c r="L173" s="38"/>
      <c r="M173" s="4"/>
      <c r="N173" s="4"/>
      <c r="O173" s="4"/>
      <c r="P173" s="4"/>
      <c r="Q173" s="4"/>
      <c r="R173" s="4"/>
      <c r="S173" s="39"/>
    </row>
    <row r="174" spans="2:19" ht="18" customHeight="1" x14ac:dyDescent="0.3">
      <c r="B174" s="130" t="s">
        <v>184</v>
      </c>
      <c r="C174" s="131"/>
      <c r="D174" s="131"/>
      <c r="E174" s="131"/>
      <c r="F174" s="131"/>
      <c r="G174" s="131"/>
      <c r="H174" s="131"/>
      <c r="I174" s="131"/>
      <c r="J174" s="132"/>
      <c r="L174" s="130" t="s">
        <v>186</v>
      </c>
      <c r="M174" s="131"/>
      <c r="N174" s="131"/>
      <c r="O174" s="131"/>
      <c r="P174" s="131"/>
      <c r="Q174" s="131"/>
      <c r="R174" s="131"/>
      <c r="S174" s="132"/>
    </row>
    <row r="175" spans="2:19" ht="18" customHeight="1" x14ac:dyDescent="0.3">
      <c r="B175" s="130"/>
      <c r="C175" s="131"/>
      <c r="D175" s="131"/>
      <c r="E175" s="131"/>
      <c r="F175" s="131"/>
      <c r="G175" s="131"/>
      <c r="H175" s="131"/>
      <c r="I175" s="131"/>
      <c r="J175" s="132"/>
      <c r="L175" s="130"/>
      <c r="M175" s="131"/>
      <c r="N175" s="131"/>
      <c r="O175" s="131"/>
      <c r="P175" s="131"/>
      <c r="Q175" s="131"/>
      <c r="R175" s="131"/>
      <c r="S175" s="132"/>
    </row>
    <row r="176" spans="2:19" ht="18" customHeight="1" x14ac:dyDescent="0.3">
      <c r="B176" s="130"/>
      <c r="C176" s="131"/>
      <c r="D176" s="131"/>
      <c r="E176" s="131"/>
      <c r="F176" s="131"/>
      <c r="G176" s="131"/>
      <c r="H176" s="131"/>
      <c r="I176" s="131"/>
      <c r="J176" s="132"/>
      <c r="L176" s="130"/>
      <c r="M176" s="131"/>
      <c r="N176" s="131"/>
      <c r="O176" s="131"/>
      <c r="P176" s="131"/>
      <c r="Q176" s="131"/>
      <c r="R176" s="131"/>
      <c r="S176" s="132"/>
    </row>
    <row r="177" spans="2:19" ht="18" customHeight="1" x14ac:dyDescent="0.3">
      <c r="B177" s="130"/>
      <c r="C177" s="131"/>
      <c r="D177" s="131"/>
      <c r="E177" s="131"/>
      <c r="F177" s="131"/>
      <c r="G177" s="131"/>
      <c r="H177" s="131"/>
      <c r="I177" s="131"/>
      <c r="J177" s="132"/>
      <c r="L177" s="130"/>
      <c r="M177" s="131"/>
      <c r="N177" s="131"/>
      <c r="O177" s="131"/>
      <c r="P177" s="131"/>
      <c r="Q177" s="131"/>
      <c r="R177" s="131"/>
      <c r="S177" s="132"/>
    </row>
    <row r="178" spans="2:19" ht="18" customHeight="1" x14ac:dyDescent="0.3">
      <c r="B178" s="130"/>
      <c r="C178" s="131"/>
      <c r="D178" s="131"/>
      <c r="E178" s="131"/>
      <c r="F178" s="131"/>
      <c r="G178" s="131"/>
      <c r="H178" s="131"/>
      <c r="I178" s="131"/>
      <c r="J178" s="132"/>
      <c r="L178" s="130"/>
      <c r="M178" s="131"/>
      <c r="N178" s="131"/>
      <c r="O178" s="131"/>
      <c r="P178" s="131"/>
      <c r="Q178" s="131"/>
      <c r="R178" s="131"/>
      <c r="S178" s="132"/>
    </row>
    <row r="179" spans="2:19" ht="18" customHeight="1" x14ac:dyDescent="0.3">
      <c r="B179" s="130"/>
      <c r="C179" s="131"/>
      <c r="D179" s="131"/>
      <c r="E179" s="131"/>
      <c r="F179" s="131"/>
      <c r="G179" s="131"/>
      <c r="H179" s="131"/>
      <c r="I179" s="131"/>
      <c r="J179" s="132"/>
      <c r="L179" s="130"/>
      <c r="M179" s="131"/>
      <c r="N179" s="131"/>
      <c r="O179" s="131"/>
      <c r="P179" s="131"/>
      <c r="Q179" s="131"/>
      <c r="R179" s="131"/>
      <c r="S179" s="132"/>
    </row>
    <row r="180" spans="2:19" ht="18" customHeight="1" thickBot="1" x14ac:dyDescent="0.35">
      <c r="B180" s="133"/>
      <c r="C180" s="134"/>
      <c r="D180" s="134"/>
      <c r="E180" s="134"/>
      <c r="F180" s="134"/>
      <c r="G180" s="134"/>
      <c r="H180" s="134"/>
      <c r="I180" s="134"/>
      <c r="J180" s="135"/>
      <c r="L180" s="130"/>
      <c r="M180" s="131"/>
      <c r="N180" s="131"/>
      <c r="O180" s="131"/>
      <c r="P180" s="131"/>
      <c r="Q180" s="131"/>
      <c r="R180" s="131"/>
      <c r="S180" s="132"/>
    </row>
    <row r="181" spans="2:19" ht="18" customHeight="1" x14ac:dyDescent="0.3">
      <c r="B181" s="17"/>
      <c r="C181" s="17"/>
      <c r="D181" s="17"/>
      <c r="E181" s="17"/>
      <c r="F181" s="17"/>
      <c r="G181" s="17"/>
      <c r="H181" s="17"/>
      <c r="I181" s="17"/>
      <c r="L181" s="130"/>
      <c r="M181" s="131"/>
      <c r="N181" s="131"/>
      <c r="O181" s="131"/>
      <c r="P181" s="131"/>
      <c r="Q181" s="131"/>
      <c r="R181" s="131"/>
      <c r="S181" s="132"/>
    </row>
    <row r="182" spans="2:19" ht="18" customHeight="1" thickBot="1" x14ac:dyDescent="0.35">
      <c r="L182" s="133"/>
      <c r="M182" s="134"/>
      <c r="N182" s="134"/>
      <c r="O182" s="134"/>
      <c r="P182" s="134"/>
      <c r="Q182" s="134"/>
      <c r="R182" s="134"/>
      <c r="S182" s="135"/>
    </row>
    <row r="183" spans="2:19" ht="18" customHeight="1" x14ac:dyDescent="0.3">
      <c r="B183" s="91" t="s">
        <v>178</v>
      </c>
      <c r="C183" s="91"/>
      <c r="D183" s="91"/>
      <c r="E183" s="4"/>
      <c r="F183" s="4"/>
      <c r="G183" s="4"/>
      <c r="H183" s="4"/>
      <c r="S183" s="4"/>
    </row>
    <row r="184" spans="2:19" ht="18" customHeight="1" x14ac:dyDescent="0.3">
      <c r="S184" s="4"/>
    </row>
    <row r="185" spans="2:19" ht="18" customHeight="1" x14ac:dyDescent="0.3">
      <c r="M185" s="9"/>
      <c r="N185" s="9"/>
      <c r="O185" s="9"/>
      <c r="P185" s="9"/>
      <c r="Q185" s="9"/>
      <c r="R185" s="9"/>
      <c r="S185" s="4"/>
    </row>
    <row r="186" spans="2:19" ht="18" customHeight="1" x14ac:dyDescent="0.3">
      <c r="M186" s="9"/>
      <c r="N186" s="9"/>
      <c r="O186" s="9"/>
      <c r="P186" s="9"/>
      <c r="Q186" s="9"/>
      <c r="R186" s="9"/>
      <c r="S186" s="4"/>
    </row>
    <row r="187" spans="2:19" ht="18" customHeight="1" x14ac:dyDescent="0.3">
      <c r="M187" s="9"/>
      <c r="N187" s="9"/>
      <c r="O187" s="9"/>
      <c r="P187" s="9"/>
      <c r="Q187" s="9"/>
      <c r="R187" s="9"/>
      <c r="S187" s="4"/>
    </row>
    <row r="188" spans="2:19" ht="18" customHeight="1" x14ac:dyDescent="0.3">
      <c r="M188" s="9"/>
      <c r="N188" s="9"/>
      <c r="O188" s="9"/>
      <c r="P188" s="9"/>
      <c r="Q188" s="9"/>
      <c r="R188" s="9"/>
      <c r="S188" s="4"/>
    </row>
    <row r="189" spans="2:19" ht="18" customHeight="1" x14ac:dyDescent="0.3">
      <c r="S189" s="4"/>
    </row>
    <row r="190" spans="2:19" ht="18" customHeight="1" x14ac:dyDescent="0.3">
      <c r="S190" s="4"/>
    </row>
    <row r="191" spans="2:19" ht="18" customHeight="1" x14ac:dyDescent="0.3">
      <c r="G191" s="9"/>
      <c r="S191" s="4"/>
    </row>
    <row r="192" spans="2:19" ht="18" customHeight="1" x14ac:dyDescent="0.3">
      <c r="G192" s="9"/>
      <c r="S192" s="4"/>
    </row>
    <row r="193" spans="2:20" ht="18" customHeight="1" x14ac:dyDescent="0.3">
      <c r="G193" s="9"/>
      <c r="S193" s="4"/>
    </row>
    <row r="194" spans="2:20" ht="18" customHeight="1" x14ac:dyDescent="0.3">
      <c r="D194" s="9"/>
      <c r="E194" s="9"/>
      <c r="F194" s="9"/>
      <c r="G194" s="9"/>
      <c r="S194" s="4"/>
    </row>
    <row r="195" spans="2:20" ht="18" customHeight="1" thickBot="1" x14ac:dyDescent="0.35">
      <c r="G195" s="9"/>
      <c r="S195" s="4"/>
    </row>
    <row r="196" spans="2:20" ht="18" customHeight="1" x14ac:dyDescent="0.3">
      <c r="B196" s="105" t="s">
        <v>266</v>
      </c>
      <c r="C196" s="106"/>
      <c r="D196" s="106"/>
      <c r="E196" s="106"/>
      <c r="F196" s="106"/>
      <c r="G196" s="106"/>
      <c r="H196" s="106"/>
      <c r="I196" s="106"/>
      <c r="J196" s="107"/>
      <c r="S196" s="4"/>
    </row>
    <row r="197" spans="2:20" ht="18" customHeight="1" x14ac:dyDescent="0.3">
      <c r="B197" s="40" t="s">
        <v>170</v>
      </c>
      <c r="C197" s="18"/>
      <c r="D197" s="18"/>
      <c r="E197" s="4"/>
      <c r="F197" s="149">
        <f>ROUND('DRIs DATA'!F46/'DRIs DATA'!C46*100,2)</f>
        <v>217.65</v>
      </c>
      <c r="G197" s="149"/>
      <c r="H197" s="18" t="s">
        <v>165</v>
      </c>
      <c r="I197" s="10"/>
      <c r="J197" s="39"/>
      <c r="S197" s="4"/>
    </row>
    <row r="198" spans="2:20" ht="18" customHeight="1" x14ac:dyDescent="0.3">
      <c r="B198" s="38"/>
      <c r="C198" s="4"/>
      <c r="D198" s="4"/>
      <c r="E198" s="4"/>
      <c r="F198" s="4"/>
      <c r="G198" s="4"/>
      <c r="H198" s="4"/>
      <c r="I198" s="4"/>
      <c r="J198" s="39"/>
      <c r="S198" s="4"/>
    </row>
    <row r="199" spans="2:20" ht="18" customHeight="1" x14ac:dyDescent="0.3">
      <c r="B199" s="130" t="s">
        <v>185</v>
      </c>
      <c r="C199" s="131"/>
      <c r="D199" s="131"/>
      <c r="E199" s="131"/>
      <c r="F199" s="131"/>
      <c r="G199" s="131"/>
      <c r="H199" s="131"/>
      <c r="I199" s="131"/>
      <c r="J199" s="132"/>
      <c r="S199" s="4"/>
    </row>
    <row r="200" spans="2:20" ht="18" customHeight="1" x14ac:dyDescent="0.3">
      <c r="B200" s="130"/>
      <c r="C200" s="131"/>
      <c r="D200" s="131"/>
      <c r="E200" s="131"/>
      <c r="F200" s="131"/>
      <c r="G200" s="131"/>
      <c r="H200" s="131"/>
      <c r="I200" s="131"/>
      <c r="J200" s="132"/>
      <c r="S200" s="4"/>
    </row>
    <row r="201" spans="2:20" ht="18" customHeight="1" x14ac:dyDescent="0.3">
      <c r="B201" s="130"/>
      <c r="C201" s="131"/>
      <c r="D201" s="131"/>
      <c r="E201" s="131"/>
      <c r="F201" s="131"/>
      <c r="G201" s="131"/>
      <c r="H201" s="131"/>
      <c r="I201" s="131"/>
      <c r="J201" s="132"/>
      <c r="S201" s="4"/>
    </row>
    <row r="202" spans="2:20" ht="18" customHeight="1" x14ac:dyDescent="0.3">
      <c r="B202" s="130"/>
      <c r="C202" s="131"/>
      <c r="D202" s="131"/>
      <c r="E202" s="131"/>
      <c r="F202" s="131"/>
      <c r="G202" s="131"/>
      <c r="H202" s="131"/>
      <c r="I202" s="131"/>
      <c r="J202" s="132"/>
      <c r="S202" s="4"/>
    </row>
    <row r="203" spans="2:20" ht="18" customHeight="1" x14ac:dyDescent="0.3">
      <c r="B203" s="130"/>
      <c r="C203" s="131"/>
      <c r="D203" s="131"/>
      <c r="E203" s="131"/>
      <c r="F203" s="131"/>
      <c r="G203" s="131"/>
      <c r="H203" s="131"/>
      <c r="I203" s="131"/>
      <c r="J203" s="132"/>
      <c r="S203" s="4"/>
    </row>
    <row r="204" spans="2:20" ht="18" customHeight="1" thickBot="1" x14ac:dyDescent="0.35">
      <c r="B204" s="133"/>
      <c r="C204" s="134"/>
      <c r="D204" s="134"/>
      <c r="E204" s="134"/>
      <c r="F204" s="134"/>
      <c r="G204" s="134"/>
      <c r="H204" s="134"/>
      <c r="I204" s="134"/>
      <c r="J204" s="135"/>
      <c r="S204" s="4"/>
    </row>
    <row r="205" spans="2:20" ht="18" customHeight="1" thickBot="1" x14ac:dyDescent="0.35">
      <c r="K205" s="8"/>
    </row>
    <row r="206" spans="2:20" ht="18" customHeight="1" x14ac:dyDescent="0.3">
      <c r="B206" s="124" t="s">
        <v>194</v>
      </c>
      <c r="C206" s="125"/>
      <c r="D206" s="125"/>
      <c r="E206" s="125"/>
      <c r="F206" s="125"/>
      <c r="G206" s="125"/>
      <c r="H206" s="125"/>
      <c r="I206" s="125"/>
      <c r="J206" s="125"/>
      <c r="K206" s="125"/>
      <c r="L206" s="125"/>
      <c r="M206" s="125"/>
      <c r="N206" s="125"/>
      <c r="O206" s="125"/>
      <c r="P206" s="125"/>
      <c r="Q206" s="125"/>
      <c r="R206" s="125"/>
      <c r="S206" s="125"/>
      <c r="T206" s="126"/>
    </row>
    <row r="207" spans="2:20" ht="18" customHeight="1" thickBot="1" x14ac:dyDescent="0.35">
      <c r="B207" s="127"/>
      <c r="C207" s="128"/>
      <c r="D207" s="128"/>
      <c r="E207" s="128"/>
      <c r="F207" s="128"/>
      <c r="G207" s="128"/>
      <c r="H207" s="128"/>
      <c r="I207" s="128"/>
      <c r="J207" s="128"/>
      <c r="K207" s="128"/>
      <c r="L207" s="128"/>
      <c r="M207" s="128"/>
      <c r="N207" s="128"/>
      <c r="O207" s="128"/>
      <c r="P207" s="128"/>
      <c r="Q207" s="128"/>
      <c r="R207" s="128"/>
      <c r="S207" s="128"/>
      <c r="T207" s="129"/>
    </row>
    <row r="208" spans="2:20" ht="18" customHeight="1" x14ac:dyDescent="0.5">
      <c r="B208" s="25"/>
      <c r="C208" s="25"/>
      <c r="D208" s="25"/>
      <c r="E208" s="25"/>
      <c r="F208" s="25"/>
      <c r="G208" s="25"/>
      <c r="H208" s="25"/>
      <c r="I208" s="25"/>
    </row>
    <row r="209" spans="2:14" ht="18" customHeight="1" x14ac:dyDescent="0.3">
      <c r="B209" s="150" t="s">
        <v>187</v>
      </c>
      <c r="C209" s="150"/>
      <c r="D209" s="150"/>
      <c r="E209" s="150"/>
      <c r="F209" s="150"/>
      <c r="G209" s="150"/>
      <c r="H209" s="150"/>
      <c r="I209" s="22">
        <f>'DRIs DATA'!B6</f>
        <v>2000</v>
      </c>
      <c r="J209" s="4" t="s">
        <v>188</v>
      </c>
      <c r="K209" s="4"/>
      <c r="L209" s="4"/>
      <c r="M209" s="4"/>
      <c r="N209" s="4"/>
    </row>
    <row r="210" spans="2:14" ht="18" customHeight="1" x14ac:dyDescent="0.3">
      <c r="B210" s="136" t="s">
        <v>189</v>
      </c>
      <c r="C210" s="136"/>
      <c r="D210" s="136"/>
      <c r="E210" s="136"/>
      <c r="F210" s="136"/>
      <c r="G210" s="136"/>
      <c r="H210" s="136"/>
      <c r="I210" s="136"/>
      <c r="J210" s="136"/>
      <c r="K210" s="136"/>
      <c r="L210" s="136"/>
      <c r="M210" s="136"/>
      <c r="N210" s="4"/>
    </row>
    <row r="211" spans="2:14" ht="18" customHeight="1" x14ac:dyDescent="0.3">
      <c r="N211" s="4"/>
    </row>
    <row r="212" spans="2:14" ht="18" customHeight="1" x14ac:dyDescent="0.3">
      <c r="C212" t="s">
        <v>273</v>
      </c>
      <c r="N212" s="4"/>
    </row>
    <row r="213" spans="2:14" ht="18" customHeight="1" x14ac:dyDescent="0.3">
      <c r="N213" s="4"/>
    </row>
    <row r="214" spans="2:14" ht="18" customHeight="1" x14ac:dyDescent="0.3">
      <c r="N214" s="4"/>
    </row>
    <row r="215" spans="2:14" ht="18" customHeight="1" x14ac:dyDescent="0.3">
      <c r="N215" s="4"/>
    </row>
    <row r="216" spans="2:14" ht="18" customHeight="1" x14ac:dyDescent="0.3">
      <c r="N216" s="4"/>
    </row>
    <row r="217" spans="2:14" ht="18" customHeight="1" x14ac:dyDescent="0.3">
      <c r="N217" s="4"/>
    </row>
    <row r="218" spans="2:14" ht="18" customHeight="1" x14ac:dyDescent="0.3">
      <c r="N218" s="4"/>
    </row>
    <row r="219" spans="2:14" ht="18" customHeight="1" x14ac:dyDescent="0.3">
      <c r="N219" s="4"/>
    </row>
    <row r="220" spans="2:14" ht="18" customHeight="1" x14ac:dyDescent="0.3">
      <c r="N220" s="4"/>
    </row>
    <row r="221" spans="2:14" ht="18" customHeight="1" x14ac:dyDescent="0.3">
      <c r="N221" s="4"/>
    </row>
    <row r="222" spans="2:14" ht="18" customHeight="1" x14ac:dyDescent="0.3">
      <c r="N222" s="4"/>
    </row>
    <row r="223" spans="2:14" ht="18" customHeight="1" x14ac:dyDescent="0.3">
      <c r="N223" s="4"/>
    </row>
    <row r="224" spans="2:14" ht="18" customHeight="1" x14ac:dyDescent="0.3">
      <c r="N224" s="4"/>
    </row>
    <row r="225" spans="2:14" ht="18" customHeight="1" x14ac:dyDescent="0.3">
      <c r="N225" s="4"/>
    </row>
    <row r="226" spans="2:14" ht="18" customHeight="1" x14ac:dyDescent="0.3">
      <c r="N226" s="4"/>
    </row>
    <row r="227" spans="2:14" ht="18" customHeight="1" x14ac:dyDescent="0.3">
      <c r="N227" s="4"/>
    </row>
    <row r="228" spans="2:14" ht="18" customHeight="1" x14ac:dyDescent="0.3">
      <c r="N228" s="4"/>
    </row>
    <row r="229" spans="2:14" ht="18" customHeight="1" x14ac:dyDescent="0.3">
      <c r="N229" s="4"/>
    </row>
    <row r="230" spans="2:14" ht="18" customHeight="1" x14ac:dyDescent="0.3">
      <c r="N230" s="4"/>
    </row>
    <row r="231" spans="2:14" ht="18" customHeight="1" x14ac:dyDescent="0.3">
      <c r="N231" s="4"/>
    </row>
    <row r="232" spans="2:14" ht="18" customHeight="1" x14ac:dyDescent="0.3">
      <c r="N232" s="4"/>
    </row>
    <row r="233" spans="2:14" ht="18" customHeight="1" x14ac:dyDescent="0.3">
      <c r="N233" s="4"/>
    </row>
    <row r="234" spans="2:14" ht="18" customHeight="1" x14ac:dyDescent="0.3">
      <c r="N234" s="4"/>
    </row>
    <row r="235" spans="2:14" ht="18" customHeight="1" x14ac:dyDescent="0.3">
      <c r="N235" s="4"/>
    </row>
    <row r="236" spans="2:14" ht="18" customHeight="1" x14ac:dyDescent="0.3">
      <c r="N236" s="4"/>
    </row>
    <row r="237" spans="2:14" ht="18" customHeight="1" x14ac:dyDescent="0.3">
      <c r="N237" s="4"/>
    </row>
    <row r="238" spans="2:14" ht="18" customHeight="1" x14ac:dyDescent="0.3">
      <c r="N238" s="4"/>
    </row>
    <row r="239" spans="2:14" ht="18" customHeight="1" x14ac:dyDescent="0.3">
      <c r="B239" s="9"/>
      <c r="C239" s="9"/>
      <c r="D239" s="9"/>
      <c r="E239" s="9"/>
      <c r="F239" s="9"/>
      <c r="G239" s="9"/>
      <c r="H239" s="9"/>
      <c r="I239" s="9"/>
      <c r="J239" s="9"/>
      <c r="K239" s="9"/>
      <c r="L239" s="9"/>
      <c r="M239" s="9"/>
      <c r="N239" s="4"/>
    </row>
    <row r="240" spans="2:14" ht="18" customHeight="1" x14ac:dyDescent="0.3">
      <c r="B240" s="9"/>
      <c r="C240" s="9"/>
      <c r="D240" s="9"/>
      <c r="E240" s="9"/>
      <c r="F240" s="9"/>
      <c r="G240" s="9"/>
      <c r="H240" s="9"/>
      <c r="I240" s="9"/>
      <c r="J240" s="9"/>
      <c r="K240" s="9"/>
      <c r="L240" s="9"/>
      <c r="M240" s="9"/>
      <c r="N240" s="4"/>
    </row>
    <row r="241" spans="2:14" ht="18" customHeight="1" x14ac:dyDescent="0.3">
      <c r="B241" s="9"/>
      <c r="C241" s="9"/>
      <c r="D241" s="9"/>
      <c r="E241" s="9"/>
      <c r="F241" s="9"/>
      <c r="G241" s="9"/>
      <c r="H241" s="9"/>
      <c r="I241" s="9"/>
      <c r="J241" s="9"/>
      <c r="K241" s="9"/>
      <c r="L241" s="9"/>
      <c r="M241" s="9"/>
      <c r="N241" s="4"/>
    </row>
    <row r="242" spans="2:14" ht="18" customHeight="1" x14ac:dyDescent="0.3">
      <c r="B242" s="9"/>
      <c r="C242" s="9"/>
      <c r="D242" s="9"/>
      <c r="E242" s="9"/>
      <c r="F242" s="9"/>
      <c r="G242" s="9"/>
      <c r="H242" s="9"/>
      <c r="I242" s="9"/>
      <c r="J242" s="9"/>
      <c r="K242" s="9"/>
      <c r="L242" s="9"/>
      <c r="M242" s="9"/>
      <c r="N242" s="4"/>
    </row>
    <row r="243" spans="2:14" ht="18" customHeight="1" x14ac:dyDescent="0.3">
      <c r="N243" s="4"/>
    </row>
    <row r="244" spans="2:14" ht="18" customHeight="1" x14ac:dyDescent="0.3">
      <c r="N244" s="4"/>
    </row>
    <row r="245" spans="2:14" ht="18" customHeight="1" x14ac:dyDescent="0.3">
      <c r="N245" s="4"/>
    </row>
    <row r="246" spans="2:14" ht="18" customHeight="1" x14ac:dyDescent="0.3">
      <c r="N246" s="4"/>
    </row>
    <row r="247" spans="2:14" ht="18" customHeight="1" x14ac:dyDescent="0.3">
      <c r="N247" s="4"/>
    </row>
    <row r="248" spans="2:14" ht="18" customHeight="1" x14ac:dyDescent="0.3">
      <c r="N248" s="4"/>
    </row>
    <row r="249" spans="2:14" ht="18" customHeight="1" x14ac:dyDescent="0.3">
      <c r="N249" s="4"/>
    </row>
    <row r="250" spans="2:14" ht="18" customHeight="1" x14ac:dyDescent="0.3">
      <c r="N250" s="4"/>
    </row>
    <row r="251" spans="2:14" ht="18" customHeight="1" x14ac:dyDescent="0.3">
      <c r="N251" s="4"/>
    </row>
    <row r="252" spans="2:14" ht="18" customHeight="1" x14ac:dyDescent="0.3">
      <c r="N252" s="4"/>
    </row>
    <row r="253" spans="2:14" ht="18" customHeight="1" x14ac:dyDescent="0.3">
      <c r="N253" s="4"/>
    </row>
    <row r="254" spans="2:14" ht="18" customHeight="1" x14ac:dyDescent="0.3">
      <c r="N254" s="4"/>
    </row>
    <row r="255" spans="2:14" ht="18" customHeight="1" x14ac:dyDescent="0.3">
      <c r="N255" s="4"/>
    </row>
    <row r="256" spans="2:14" ht="18" customHeight="1" x14ac:dyDescent="0.3">
      <c r="N256" s="4"/>
    </row>
    <row r="257" spans="14:14" ht="18" customHeight="1" x14ac:dyDescent="0.3">
      <c r="N257" s="4"/>
    </row>
    <row r="258" spans="14:14" ht="18" customHeight="1" x14ac:dyDescent="0.3">
      <c r="N258" s="4"/>
    </row>
    <row r="259" spans="14:14" ht="18" customHeight="1" x14ac:dyDescent="0.3">
      <c r="N259" s="4"/>
    </row>
  </sheetData>
  <mergeCells count="76">
    <mergeCell ref="B206:T207"/>
    <mergeCell ref="L171:S171"/>
    <mergeCell ref="B77:T78"/>
    <mergeCell ref="C73:S74"/>
    <mergeCell ref="B80:E80"/>
    <mergeCell ref="B171:J171"/>
    <mergeCell ref="R121:T121"/>
    <mergeCell ref="L120:T120"/>
    <mergeCell ref="B94:E94"/>
    <mergeCell ref="F94:G94"/>
    <mergeCell ref="H94:J94"/>
    <mergeCell ref="L94:P94"/>
    <mergeCell ref="R94:T94"/>
    <mergeCell ref="H121:J121"/>
    <mergeCell ref="F121:G121"/>
    <mergeCell ref="B210:M210"/>
    <mergeCell ref="B96:J101"/>
    <mergeCell ref="L96:T101"/>
    <mergeCell ref="B104:T105"/>
    <mergeCell ref="F172:G172"/>
    <mergeCell ref="F197:G197"/>
    <mergeCell ref="B155:T156"/>
    <mergeCell ref="B123:J128"/>
    <mergeCell ref="B183:D183"/>
    <mergeCell ref="B199:J204"/>
    <mergeCell ref="B196:J196"/>
    <mergeCell ref="L174:S182"/>
    <mergeCell ref="B209:H209"/>
    <mergeCell ref="B130:M131"/>
    <mergeCell ref="O130:T131"/>
    <mergeCell ref="B174:J180"/>
    <mergeCell ref="K10:L11"/>
    <mergeCell ref="M10:N11"/>
    <mergeCell ref="O10:S11"/>
    <mergeCell ref="Q12:S15"/>
    <mergeCell ref="B158:D158"/>
    <mergeCell ref="L158:N158"/>
    <mergeCell ref="B120:J120"/>
    <mergeCell ref="O12:P15"/>
    <mergeCell ref="M12:N15"/>
    <mergeCell ref="K12:L15"/>
    <mergeCell ref="B19:T20"/>
    <mergeCell ref="B53:T54"/>
    <mergeCell ref="C47:S48"/>
    <mergeCell ref="L93:T93"/>
    <mergeCell ref="B107:E107"/>
    <mergeCell ref="L123:T128"/>
    <mergeCell ref="F12:I13"/>
    <mergeCell ref="L107:P107"/>
    <mergeCell ref="L80:P80"/>
    <mergeCell ref="B93:J93"/>
    <mergeCell ref="F14:I15"/>
    <mergeCell ref="C37:S39"/>
    <mergeCell ref="O46:S46"/>
    <mergeCell ref="O36:S36"/>
    <mergeCell ref="D36:H36"/>
    <mergeCell ref="J36:M36"/>
    <mergeCell ref="D41:H41"/>
    <mergeCell ref="D46:H46"/>
    <mergeCell ref="C42:S44"/>
    <mergeCell ref="B5:S9"/>
    <mergeCell ref="B2:S4"/>
    <mergeCell ref="C69:G69"/>
    <mergeCell ref="C72:G72"/>
    <mergeCell ref="H69:J69"/>
    <mergeCell ref="O69:P69"/>
    <mergeCell ref="C70:S70"/>
    <mergeCell ref="I72:J72"/>
    <mergeCell ref="N72:Q72"/>
    <mergeCell ref="J41:M41"/>
    <mergeCell ref="J46:M46"/>
    <mergeCell ref="O41:S41"/>
    <mergeCell ref="C10:E11"/>
    <mergeCell ref="F10:I11"/>
    <mergeCell ref="C12:E13"/>
    <mergeCell ref="C14:E15"/>
  </mergeCells>
  <phoneticPr fontId="1" type="noConversion"/>
  <pageMargins left="0.25" right="0.25" top="0.75" bottom="0.75" header="0.3" footer="0.3"/>
  <pageSetup paperSize="9" scale="78" fitToHeight="0" orientation="portrait" r:id="rId1"/>
  <rowBreaks count="4" manualBreakCount="4">
    <brk id="51" max="20" man="1"/>
    <brk id="102" max="20" man="1"/>
    <brk id="153" max="20" man="1"/>
    <brk id="204" max="20" man="1"/>
  </rowBreaks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6</vt:i4>
      </vt:variant>
    </vt:vector>
  </HeadingPairs>
  <TitlesOfParts>
    <vt:vector size="6" baseType="lpstr">
      <vt:lpstr>DRIs DATA</vt:lpstr>
      <vt:lpstr>DRIs DATA 입력</vt:lpstr>
      <vt:lpstr>그룹 전체 사용자의 일일 입력</vt:lpstr>
      <vt:lpstr>개인정보 및 신체계측 입력</vt:lpstr>
      <vt:lpstr>Report 출력</vt:lpstr>
      <vt:lpstr>영양섭취결과지 출력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kim</dc:creator>
  <cp:lastModifiedBy>ncc</cp:lastModifiedBy>
  <cp:lastPrinted>2020-07-30T01:21:07Z</cp:lastPrinted>
  <dcterms:created xsi:type="dcterms:W3CDTF">2015-06-13T08:19:18Z</dcterms:created>
  <dcterms:modified xsi:type="dcterms:W3CDTF">2021-08-20T05:23:28Z</dcterms:modified>
</cp:coreProperties>
</file>