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<sst xmlns="http://schemas.openxmlformats.org/spreadsheetml/2006/main" count="692" uniqueCount="338">
  <si>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</si>
  <si>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</si>
  <si>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</si>
  <si>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</si>
  <si>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</si>
  <si>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</si>
  <si>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</si>
  <si>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</si>
  <si>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</si>
  <si>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</si>
  <si>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</si>
  <si>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</si>
  <si>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</si>
  <si>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</si>
  <si>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</si>
  <si>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</si>
  <si>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</si>
  <si>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</si>
  <si>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</si>
  <si>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</si>
  <si>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</si>
  <si>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</si>
  <si>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</si>
  <si>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</si>
  <si>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</si>
  <si>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</si>
  <si>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</si>
  <si>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</si>
  <si>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</si>
  <si>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</si>
  <si>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</si>
  <si>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</si>
  <si>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</si>
  <si>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</si>
  <si>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</si>
  <si>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</si>
  <si>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</si>
  <si>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</si>
  <si>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</si>
  <si>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</si>
  <si>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</si>
  <si>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</si>
  <si>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</si>
  <si>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</si>
  <si>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</si>
  <si>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</si>
  <si>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</si>
  <si>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</si>
  <si>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</si>
  <si>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</si>
  <si>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</si>
  <si>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</si>
  <si>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</si>
  <si>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</si>
  <si>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</si>
  <si>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</si>
  <si>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</si>
  <si>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</si>
  <si>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</si>
  <si>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</si>
  <si>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</si>
  <si>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</si>
  <si>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</si>
  <si>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</si>
  <si>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</si>
  <si>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</si>
  <si>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</si>
  <si>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</si>
  <si>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</si>
  <si>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</si>
  <si>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</si>
  <si>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</si>
  <si>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</si>
  <si>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</si>
  <si>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</si>
  <si>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</si>
  <si>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</si>
  <si>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</si>
  <si>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</si>
  <si>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</si>
  <si>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</si>
  <si>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</si>
  <si>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</si>
  <si>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</si>
  <si>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</si>
  <si>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</si>
  <si>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</si>
  <si>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</si>
  <si>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</si>
  <si>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</si>
  <si>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</si>
  <si>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</si>
  <si>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</si>
  <si>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</si>
  <si>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</si>
  <si>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</si>
  <si>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</si>
  <si>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</si>
  <si>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</si>
  <si>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</si>
  <si>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</si>
  <si>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</si>
  <si>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</si>
  <si>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</si>
  <si>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</si>
  <si>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</si>
  <si>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</si>
  <si>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</si>
  <si>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</si>
  <si>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</si>
  <si>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</si>
  <si>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</si>
  <si>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</si>
  <si>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</si>
  <si>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</si>
  <si>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</si>
  <si>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</si>
  <si>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</si>
  <si>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</si>
  <si>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</si>
  <si>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</si>
  <si>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</si>
  <si>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</si>
  <si>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</si>
  <si>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</si>
  <si>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</si>
  <si>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</si>
  <si>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</si>
  <si>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</si>
  <si>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</si>
  <si>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</si>
  <si>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</si>
  <si>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</si>
  <si>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</si>
  <si>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</si>
  <si>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</si>
  <si>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</si>
  <si>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</si>
  <si>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</si>
  <si>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</si>
  <si>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</si>
  <si>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</si>
  <si>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</si>
  <si>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</si>
  <si>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</si>
  <si>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</si>
  <si>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</si>
  <si>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</si>
  <si>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</si>
  <si>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</si>
  <si>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</si>
  <si>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</si>
  <si>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</si>
  <si>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</si>
  <si>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</si>
  <si>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</si>
  <si>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</si>
  <si>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</si>
  <si>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</si>
  <si>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</si>
  <si>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</si>
  <si>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</si>
  <si>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</si>
  <si>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</si>
  <si>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</si>
  <si>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</si>
  <si>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</si>
  <si>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</si>
  <si>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</si>
  <si>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</si>
  <si>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</si>
  <si>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</si>
  <si>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</si>
  <si>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</si>
  <si>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</si>
  <si>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</si>
  <si>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</si>
  <si>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</si>
  <si>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</si>
  <si>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</si>
  <si>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</si>
  <si>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</si>
  <si>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</si>
  <si>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</si>
  <si>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</si>
  <si>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</si>
  <si>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</si>
  <si>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</si>
  <si>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</si>
  <si>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</si>
  <si>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</si>
  <si>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</si>
  <si>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</si>
  <si>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</si>
  <si>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</si>
  <si>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</si>
  <si>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</si>
  <si>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</si>
  <si>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</si>
  <si>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</si>
  <si>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</si>
  <si>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</si>
  <si>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</si>
  <si>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</si>
  <si>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</si>
  <si>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</si>
  <si>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</si>
  <si>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</si>
  <si>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</si>
  <si>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</si>
  <si>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</si>
  <si>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</si>
  <si>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</si>
  <si>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</si>
  <si>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</si>
  <si>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</si>
  <si>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</si>
  <si>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</si>
  <si>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</si>
  <si>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</si>
  <si>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</si>
  <si>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</si>
  <si>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</si>
  <si>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</si>
  <si>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</si>
  <si>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</si>
  <si>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</si>
  <si>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</si>
  <si>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</si>
  <si>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</si>
  <si>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</si>
  <si>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</si>
  <si>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</si>
  <si>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</si>
  <si>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</si>
  <si>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</si>
  <si>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</si>
  <si>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</si>
  <si>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</si>
  <si>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</si>
  <si>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</si>
  <si>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</si>
  <si>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</si>
  <si>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</si>
  <si>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</si>
  <si>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</si>
  <si>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</si>
  <si>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</si>
  <si>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</si>
  <si>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</si>
  <si>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</si>
  <si>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</si>
  <si>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</si>
  <si>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</si>
  <si>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</si>
  <si>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</si>
  <si>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</si>
  <si>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</si>
  <si>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</si>
  <si>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</si>
  <si>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</si>
  <si>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</si>
  <si>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</si>
  <si>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</si>
  <si>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</si>
  <si>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</si>
  <si>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</si>
  <si>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</si>
  <si>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</si>
  <si>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</si>
  <si>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</si>
  <si>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</si>
  <si>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</si>
  <si>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</si>
  <si>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</si>
  <si>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</si>
  <si>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</si>
  <si>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</si>
  <si>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</si>
  <si>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</si>
  <si>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</si>
  <si>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</si>
  <si>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</si>
  <si>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</si>
  <si>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</si>
  <si>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</si>
  <si>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</si>
  <si>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</si>
  <si>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</si>
  <si>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</si>
  <si>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</si>
  <si>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</si>
  <si>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</si>
  <si>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</si>
  <si>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</si>
  <si>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</si>
  <si>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</si>
  <si>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</si>
  <si>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</si>
  <si>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</si>
  <si>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</si>
  <si>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</si>
  <si>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</si>
  <si>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</si>
  <si>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</si>
  <si>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</si>
  <si>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</si>
  <si>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</si>
  <si>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</si>
  <si>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</si>
  <si>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</si>
  <si>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</si>
  <si>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</si>
  <si>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</si>
  <si>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</si>
  <si>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</si>
  <si>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</si>
  <si>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</si>
  <si>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</si>
  <si>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</si>
  <si>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</si>
  <si>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</si>
  <si>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단백질(g/일)</t>
    <phoneticPr fontId="1" type="noConversion"/>
  </si>
  <si>
    <t>적정비율(최대)</t>
    <phoneticPr fontId="1" type="noConversion"/>
  </si>
  <si>
    <t>비타민D</t>
    <phoneticPr fontId="1" type="noConversion"/>
  </si>
  <si>
    <t>니아신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</si>
  <si>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</si>
  <si>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</si>
  <si>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</si>
  <si>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</si>
  <si>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</si>
  <si>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송자순, ID : H1900750)</t>
  </si>
  <si>
    <t>출력시각</t>
    <phoneticPr fontId="1" type="noConversion"/>
  </si>
  <si>
    <t>2021년 08월 20일 14:12:19</t>
  </si>
  <si>
    <t>다량영양소</t>
    <phoneticPr fontId="1" type="noConversion"/>
  </si>
  <si>
    <t>에너지(kcal)</t>
    <phoneticPr fontId="1" type="noConversion"/>
  </si>
  <si>
    <t>H1900750</t>
  </si>
  <si>
    <t>송자순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</si>
</sst>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64.113330000000005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5048"/>
        <c:axId val="544933872"/>
      </c:barChart>
      <c:catAx>
        <c:axId val="5449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3872"/>
        <c:crosses val="autoZero"/>
        <c:auto val="1"/>
        <c:lblAlgn val="ctr"/>
        <c:lblOffset val="100"/>
        <c:noMultiLvlLbl val="0"/>
      </c:catAx>
      <c:valAx>
        <c:axId val="5449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2.4204349999999999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920"/>
        <c:axId val="262638960"/>
      </c:barChart>
      <c:catAx>
        <c:axId val="262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960"/>
        <c:crosses val="autoZero"/>
        <c:auto val="1"/>
        <c:lblAlgn val="ctr"/>
        <c:lblOffset val="100"/>
        <c:noMultiLvlLbl val="0"/>
      </c:catAx>
      <c:valAx>
        <c:axId val="26263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1.1545448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528"/>
        <c:axId val="262641312"/>
      </c:barChart>
      <c:catAx>
        <c:axId val="26264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1312"/>
        <c:crosses val="autoZero"/>
        <c:auto val="1"/>
        <c:lblAlgn val="ctr"/>
        <c:lblOffset val="100"/>
        <c:noMultiLvlLbl val="0"/>
      </c:catAx>
      <c:valAx>
        <c:axId val="2626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1261.6346000000001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53512"/>
        <c:axId val="550054296"/>
      </c:barChart>
      <c:catAx>
        <c:axId val="5500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54296"/>
        <c:crosses val="autoZero"/>
        <c:auto val="1"/>
        <c:lblAlgn val="ctr"/>
        <c:lblOffset val="100"/>
        <c:noMultiLvlLbl val="0"/>
      </c:catAx>
      <c:valAx>
        <c:axId val="55005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2607.5286000000001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0568"/>
        <c:axId val="542195672"/>
      </c:barChart>
      <c:catAx>
        <c:axId val="5500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195672"/>
        <c:crosses val="autoZero"/>
        <c:auto val="1"/>
        <c:lblAlgn val="ctr"/>
        <c:lblOffset val="100"/>
        <c:noMultiLvlLbl val="0"/>
      </c:catAx>
      <c:valAx>
        <c:axId val="54219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62.475749999999998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191360"/>
        <c:axId val="544929952"/>
      </c:barChart>
      <c:catAx>
        <c:axId val="5421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952"/>
        <c:crosses val="autoZero"/>
        <c:auto val="1"/>
        <c:lblAlgn val="ctr"/>
        <c:lblOffset val="100"/>
        <c:noMultiLvlLbl val="0"/>
      </c:catAx>
      <c:valAx>
        <c:axId val="54492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1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122.13918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208"/>
        <c:axId val="543498384"/>
      </c:barChart>
      <c:catAx>
        <c:axId val="5434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8384"/>
        <c:crosses val="autoZero"/>
        <c:auto val="1"/>
        <c:lblAlgn val="ctr"/>
        <c:lblOffset val="100"/>
        <c:noMultiLvlLbl val="0"/>
      </c:catAx>
      <c:valAx>
        <c:axId val="5434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10.078912000000001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952"/>
        <c:axId val="543496032"/>
      </c:barChart>
      <c:catAx>
        <c:axId val="5434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6032"/>
        <c:crosses val="autoZero"/>
        <c:auto val="1"/>
        <c:lblAlgn val="ctr"/>
        <c:lblOffset val="100"/>
        <c:noMultiLvlLbl val="0"/>
      </c:catAx>
      <c:valAx>
        <c:axId val="54349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1188.0513000000001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500736"/>
        <c:axId val="543500344"/>
      </c:barChart>
      <c:catAx>
        <c:axId val="5435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500344"/>
        <c:crosses val="autoZero"/>
        <c:auto val="1"/>
        <c:lblAlgn val="ctr"/>
        <c:lblOffset val="100"/>
        <c:noMultiLvlLbl val="0"/>
      </c:catAx>
      <c:valAx>
        <c:axId val="543500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5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9.4712820000000003E-2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5248"/>
        <c:axId val="543499168"/>
      </c:barChart>
      <c:catAx>
        <c:axId val="5434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9168"/>
        <c:crosses val="autoZero"/>
        <c:auto val="1"/>
        <c:lblAlgn val="ctr"/>
        <c:lblOffset val="100"/>
        <c:noMultiLvlLbl val="0"/>
      </c:catAx>
      <c:valAx>
        <c:axId val="54349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4.1518100000000002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6816"/>
        <c:axId val="543497600"/>
      </c:barChart>
      <c:catAx>
        <c:axId val="5434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7600"/>
        <c:crosses val="autoZero"/>
        <c:auto val="1"/>
        <c:lblAlgn val="ctr"/>
        <c:lblOffset val="100"/>
        <c:noMultiLvlLbl val="0"/>
      </c:catAx>
      <c:valAx>
        <c:axId val="54349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22.584232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8576"/>
        <c:axId val="544940536"/>
      </c:barChart>
      <c:catAx>
        <c:axId val="54493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0536"/>
        <c:crosses val="autoZero"/>
        <c:auto val="1"/>
        <c:lblAlgn val="ctr"/>
        <c:lblOffset val="100"/>
        <c:noMultiLvlLbl val="0"/>
      </c:catAx>
      <c:valAx>
        <c:axId val="54494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44.374915999999999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560"/>
        <c:axId val="543494856"/>
      </c:barChart>
      <c:catAx>
        <c:axId val="54349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4856"/>
        <c:crosses val="autoZero"/>
        <c:auto val="1"/>
        <c:lblAlgn val="ctr"/>
        <c:lblOffset val="100"/>
        <c:noMultiLvlLbl val="0"/>
      </c:catAx>
      <c:valAx>
        <c:axId val="5434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92.726906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992"/>
        <c:axId val="546979088"/>
      </c:barChart>
      <c:catAx>
        <c:axId val="54349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9088"/>
        <c:crosses val="autoZero"/>
        <c:auto val="1"/>
        <c:lblAlgn val="ctr"/>
        <c:lblOffset val="100"/>
        <c:noMultiLvlLbl val="0"/>
      </c:catAx>
      <c:valAx>
        <c:axId val="5469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4.516</c:v>
                </c:pt>
                <c:pt idx="1">
                  <c:v>11.515000000000001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7912"/>
        <c:axId val="546977520"/>
      </c:barChart>
      <c:catAx>
        <c:axId val="5469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7520"/>
        <c:crosses val="autoZero"/>
        <c:auto val="1"/>
        <c:lblAlgn val="ctr"/>
        <c:lblOffset val="100"/>
        <c:noMultiLvlLbl val="0"/>
      </c:catAx>
      <c:valAx>
        <c:axId val="5469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10.1299095</c:v>
                </c:pt>
                <c:pt idx="1">
                  <c:v>11.236359</c:v>
                </c:pt>
                <c:pt idx="2">
                  <c:v>13.394648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395.65667999999999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2032"/>
        <c:axId val="546976736"/>
      </c:barChart>
      <c:catAx>
        <c:axId val="5469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6736"/>
        <c:crosses val="autoZero"/>
        <c:auto val="1"/>
        <c:lblAlgn val="ctr"/>
        <c:lblOffset val="100"/>
        <c:noMultiLvlLbl val="0"/>
      </c:catAx>
      <c:valAx>
        <c:axId val="54697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13.701637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3600"/>
        <c:axId val="546972424"/>
      </c:barChart>
      <c:catAx>
        <c:axId val="5469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2424"/>
        <c:crosses val="autoZero"/>
        <c:auto val="1"/>
        <c:lblAlgn val="ctr"/>
        <c:lblOffset val="100"/>
        <c:noMultiLvlLbl val="0"/>
      </c:catAx>
      <c:valAx>
        <c:axId val="5469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78.683000000000007</c:v>
                </c:pt>
                <c:pt idx="1">
                  <c:v>7.2190000000000003</c:v>
                </c:pt>
                <c:pt idx="2">
                  <c:v>14.098000000000001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2816"/>
        <c:axId val="546973992"/>
      </c:barChart>
      <c:catAx>
        <c:axId val="5469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3992"/>
        <c:crosses val="autoZero"/>
        <c:auto val="1"/>
        <c:lblAlgn val="ctr"/>
        <c:lblOffset val="100"/>
        <c:noMultiLvlLbl val="0"/>
      </c:catAx>
      <c:valAx>
        <c:axId val="5469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2009.7188000000001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7128"/>
        <c:axId val="546978304"/>
      </c:barChart>
      <c:catAx>
        <c:axId val="5469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8304"/>
        <c:crosses val="autoZero"/>
        <c:auto val="1"/>
        <c:lblAlgn val="ctr"/>
        <c:lblOffset val="100"/>
        <c:noMultiLvlLbl val="0"/>
      </c:catAx>
      <c:valAx>
        <c:axId val="54697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83.932914999999994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5168"/>
        <c:axId val="546975560"/>
      </c:barChart>
      <c:catAx>
        <c:axId val="5469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5560"/>
        <c:crosses val="autoZero"/>
        <c:auto val="1"/>
        <c:lblAlgn val="ctr"/>
        <c:lblOffset val="100"/>
        <c:noMultiLvlLbl val="0"/>
      </c:catAx>
      <c:valAx>
        <c:axId val="54697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385.32330000000002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4200"/>
        <c:axId val="547164984"/>
      </c:barChart>
      <c:catAx>
        <c:axId val="54716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4984"/>
        <c:crosses val="autoZero"/>
        <c:auto val="1"/>
        <c:lblAlgn val="ctr"/>
        <c:lblOffset val="100"/>
        <c:noMultiLvlLbl val="0"/>
      </c:catAx>
      <c:valAx>
        <c:axId val="54716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2.4827354000000001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7400"/>
        <c:axId val="544938968"/>
      </c:barChart>
      <c:catAx>
        <c:axId val="54493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8968"/>
        <c:crosses val="autoZero"/>
        <c:auto val="1"/>
        <c:lblAlgn val="ctr"/>
        <c:lblOffset val="100"/>
        <c:noMultiLvlLbl val="0"/>
      </c:catAx>
      <c:valAx>
        <c:axId val="5449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3459.8483999999999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5376"/>
        <c:axId val="547169296"/>
      </c:barChart>
      <c:catAx>
        <c:axId val="5471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9296"/>
        <c:crosses val="autoZero"/>
        <c:auto val="1"/>
        <c:lblAlgn val="ctr"/>
        <c:lblOffset val="100"/>
        <c:noMultiLvlLbl val="0"/>
      </c:catAx>
      <c:valAx>
        <c:axId val="54716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11.394852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6160"/>
        <c:axId val="547166944"/>
      </c:barChart>
      <c:catAx>
        <c:axId val="5471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6944"/>
        <c:crosses val="autoZero"/>
        <c:auto val="1"/>
        <c:lblAlgn val="ctr"/>
        <c:lblOffset val="100"/>
        <c:noMultiLvlLbl val="0"/>
      </c:catAx>
      <c:valAx>
        <c:axId val="5471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1.2299342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8120"/>
        <c:axId val="547167728"/>
      </c:barChart>
      <c:catAx>
        <c:axId val="5471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7728"/>
        <c:crosses val="autoZero"/>
        <c:auto val="1"/>
        <c:lblAlgn val="ctr"/>
        <c:lblOffset val="100"/>
        <c:noMultiLvlLbl val="0"/>
      </c:catAx>
      <c:valAx>
        <c:axId val="5471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106.432236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9360"/>
        <c:axId val="544939752"/>
      </c:barChart>
      <c:catAx>
        <c:axId val="5449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9752"/>
        <c:crosses val="autoZero"/>
        <c:auto val="1"/>
        <c:lblAlgn val="ctr"/>
        <c:lblOffset val="100"/>
        <c:noMultiLvlLbl val="0"/>
      </c:catAx>
      <c:valAx>
        <c:axId val="5449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1.3793736999999999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28776"/>
        <c:axId val="544929168"/>
      </c:barChart>
      <c:catAx>
        <c:axId val="5449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168"/>
        <c:crosses val="autoZero"/>
        <c:auto val="1"/>
        <c:lblAlgn val="ctr"/>
        <c:lblOffset val="100"/>
        <c:noMultiLvlLbl val="0"/>
      </c:catAx>
      <c:valAx>
        <c:axId val="54492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14.705043999999999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0344"/>
        <c:axId val="544943672"/>
      </c:barChart>
      <c:catAx>
        <c:axId val="54493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3672"/>
        <c:crosses val="autoZero"/>
        <c:auto val="1"/>
        <c:lblAlgn val="ctr"/>
        <c:lblOffset val="100"/>
        <c:noMultiLvlLbl val="0"/>
      </c:catAx>
      <c:valAx>
        <c:axId val="5449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1.2299342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4064"/>
        <c:axId val="544941320"/>
      </c:barChart>
      <c:catAx>
        <c:axId val="5449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320"/>
        <c:crosses val="autoZero"/>
        <c:auto val="1"/>
        <c:lblAlgn val="ctr"/>
        <c:lblOffset val="100"/>
        <c:noMultiLvlLbl val="0"/>
      </c:catAx>
      <c:valAx>
        <c:axId val="54494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459.06720000000001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2496"/>
        <c:axId val="544941712"/>
      </c:barChart>
      <c:catAx>
        <c:axId val="5449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712"/>
        <c:crosses val="autoZero"/>
        <c:auto val="1"/>
        <c:lblAlgn val="ctr"/>
        <c:lblOffset val="100"/>
        <c:noMultiLvlLbl val="0"/>
      </c:catAx>
      <c:valAx>
        <c:axId val="5449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5.7247149999999998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3280"/>
        <c:axId val="262638568"/>
      </c:barChart>
      <c:catAx>
        <c:axId val="54494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568"/>
        <c:crosses val="autoZero"/>
        <c:auto val="1"/>
        <c:lblAlgn val="ctr"/>
        <c:lblOffset val="100"/>
        <c:noMultiLvlLbl val="0"/>
      </c:catAx>
      <c:valAx>
        <c:axId val="2626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송자순, ID : H1900750)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14:12:19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2009.7188000000001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64.113330000000005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22.584232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78.683000000000007</v>
      </c>
      <c r="G8" s="59">
        <f>'DRIs DATA 입력'!G8</f>
        <v>7.2190000000000003</v>
      </c>
      <c r="H8" s="59">
        <f>'DRIs DATA 입력'!H8</f>
        <v>14.098000000000001</v>
      </c>
      <c r="I8" s="55"/>
      <c r="J8" s="59" t="s">
        <v>215</v>
      </c>
      <c r="K8" s="59">
        <f>'DRIs DATA 입력'!K8</f>
        <v>4.516</v>
      </c>
      <c r="L8" s="59">
        <f>'DRIs DATA 입력'!L8</f>
        <v>11.515000000000001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395.65667999999999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13.701637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2.4827354000000001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106.432236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83.932914999999994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1.5286142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1.3793736999999999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14.705043999999999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1.2299342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459.06720000000001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5.7247149999999998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2.4204349999999999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1.1545448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385.32330000000002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1261.6346000000001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3459.8483999999999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2607.5286000000001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62.475749999999998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122.13918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11.394852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10.078912000000001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1188.0513000000001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9.4712820000000003E-2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4.1518100000000002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44.374915999999999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92.726906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277</v>
      </c>
      <c r="B1" s="55" t="s">
        <v>331</v>
      </c>
      <c r="G1" s="56" t="s">
        <v>332</v>
      </c>
      <c r="H1" s="55" t="s">
        <v>333</v>
      </c>
    </row>
    <row r="3" spans="1:27" x14ac:dyDescent="0.3">
      <c r="A3" s="65" t="s">
        <v>334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335</v>
      </c>
      <c r="B4" s="66"/>
      <c r="C4" s="66"/>
      <c r="E4" s="62" t="s">
        <v>279</v>
      </c>
      <c r="F4" s="63"/>
      <c r="G4" s="63"/>
      <c r="H4" s="64"/>
      <c r="J4" s="62" t="s">
        <v>321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280</v>
      </c>
      <c r="V4" s="66"/>
      <c r="W4" s="66"/>
      <c r="X4" s="66"/>
      <c r="Y4" s="66"/>
      <c r="Z4" s="66"/>
    </row>
    <row r="5" spans="1:27" x14ac:dyDescent="0.3">
      <c r="A5" s="60"/>
      <c r="B5" s="60" t="s">
        <v>281</v>
      </c>
      <c r="C5" s="60" t="s">
        <v>282</v>
      </c>
      <c r="E5" s="60"/>
      <c r="F5" s="60" t="s">
        <v>49</v>
      </c>
      <c r="G5" s="60" t="s">
        <v>283</v>
      </c>
      <c r="H5" s="60" t="s">
        <v>45</v>
      </c>
      <c r="J5" s="60"/>
      <c r="K5" s="60" t="s">
        <v>284</v>
      </c>
      <c r="L5" s="60" t="s">
        <v>285</v>
      </c>
      <c r="N5" s="60"/>
      <c r="O5" s="60" t="s">
        <v>286</v>
      </c>
      <c r="P5" s="60" t="s">
        <v>287</v>
      </c>
      <c r="Q5" s="60" t="s">
        <v>288</v>
      </c>
      <c r="R5" s="60" t="s">
        <v>289</v>
      </c>
      <c r="S5" s="60" t="s">
        <v>282</v>
      </c>
      <c r="U5" s="60"/>
      <c r="V5" s="60" t="s">
        <v>286</v>
      </c>
      <c r="W5" s="60" t="s">
        <v>287</v>
      </c>
      <c r="X5" s="60" t="s">
        <v>288</v>
      </c>
      <c r="Y5" s="60" t="s">
        <v>289</v>
      </c>
      <c r="Z5" s="60" t="s">
        <v>282</v>
      </c>
    </row>
    <row r="6" spans="1:27" x14ac:dyDescent="0.3">
      <c r="A6" s="60" t="s">
        <v>278</v>
      </c>
      <c r="B6" s="60">
        <v>1600</v>
      </c>
      <c r="C6" s="60">
        <v>2009.7188000000001</v>
      </c>
      <c r="E6" s="60" t="s">
        <v>290</v>
      </c>
      <c r="F6" s="60">
        <v>55</v>
      </c>
      <c r="G6" s="60">
        <v>15</v>
      </c>
      <c r="H6" s="60">
        <v>7</v>
      </c>
      <c r="J6" s="60" t="s">
        <v>290</v>
      </c>
      <c r="K6" s="60">
        <v>0.1</v>
      </c>
      <c r="L6" s="60">
        <v>4</v>
      </c>
      <c r="N6" s="60" t="s">
        <v>322</v>
      </c>
      <c r="O6" s="60">
        <v>40</v>
      </c>
      <c r="P6" s="60">
        <v>45</v>
      </c>
      <c r="Q6" s="60">
        <v>0</v>
      </c>
      <c r="R6" s="60">
        <v>0</v>
      </c>
      <c r="S6" s="60">
        <v>64.113330000000005</v>
      </c>
      <c r="U6" s="60" t="s">
        <v>291</v>
      </c>
      <c r="V6" s="60">
        <v>0</v>
      </c>
      <c r="W6" s="60">
        <v>0</v>
      </c>
      <c r="X6" s="60">
        <v>20</v>
      </c>
      <c r="Y6" s="60">
        <v>0</v>
      </c>
      <c r="Z6" s="60">
        <v>22.584232</v>
      </c>
    </row>
    <row r="7" spans="1:27" x14ac:dyDescent="0.3">
      <c r="E7" s="60" t="s">
        <v>323</v>
      </c>
      <c r="F7" s="60">
        <v>65</v>
      </c>
      <c r="G7" s="60">
        <v>30</v>
      </c>
      <c r="H7" s="60">
        <v>20</v>
      </c>
      <c r="J7" s="60" t="s">
        <v>323</v>
      </c>
      <c r="K7" s="60">
        <v>1</v>
      </c>
      <c r="L7" s="60">
        <v>10</v>
      </c>
    </row>
    <row r="8" spans="1:27" x14ac:dyDescent="0.3">
      <c r="E8" s="60" t="s">
        <v>292</v>
      </c>
      <c r="F8" s="60">
        <v>78.683000000000007</v>
      </c>
      <c r="G8" s="60">
        <v>7.2190000000000003</v>
      </c>
      <c r="H8" s="60">
        <v>14.098000000000001</v>
      </c>
      <c r="J8" s="60" t="s">
        <v>292</v>
      </c>
      <c r="K8" s="60">
        <v>4.516</v>
      </c>
      <c r="L8" s="60">
        <v>11.515000000000001</v>
      </c>
    </row>
    <row r="13" spans="1:27" x14ac:dyDescent="0.3">
      <c r="A13" s="61" t="s">
        <v>293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294</v>
      </c>
      <c r="B14" s="66"/>
      <c r="C14" s="66"/>
      <c r="D14" s="66"/>
      <c r="E14" s="66"/>
      <c r="F14" s="66"/>
      <c r="H14" s="66" t="s">
        <v>295</v>
      </c>
      <c r="I14" s="66"/>
      <c r="J14" s="66"/>
      <c r="K14" s="66"/>
      <c r="L14" s="66"/>
      <c r="M14" s="66"/>
      <c r="O14" s="66" t="s">
        <v>324</v>
      </c>
      <c r="P14" s="66"/>
      <c r="Q14" s="66"/>
      <c r="R14" s="66"/>
      <c r="S14" s="66"/>
      <c r="T14" s="66"/>
      <c r="V14" s="66" t="s">
        <v>296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286</v>
      </c>
      <c r="C15" s="60" t="s">
        <v>287</v>
      </c>
      <c r="D15" s="60" t="s">
        <v>288</v>
      </c>
      <c r="E15" s="60" t="s">
        <v>289</v>
      </c>
      <c r="F15" s="60" t="s">
        <v>282</v>
      </c>
      <c r="H15" s="60"/>
      <c r="I15" s="60" t="s">
        <v>286</v>
      </c>
      <c r="J15" s="60" t="s">
        <v>287</v>
      </c>
      <c r="K15" s="60" t="s">
        <v>288</v>
      </c>
      <c r="L15" s="60" t="s">
        <v>289</v>
      </c>
      <c r="M15" s="60" t="s">
        <v>282</v>
      </c>
      <c r="O15" s="60"/>
      <c r="P15" s="60" t="s">
        <v>286</v>
      </c>
      <c r="Q15" s="60" t="s">
        <v>287</v>
      </c>
      <c r="R15" s="60" t="s">
        <v>288</v>
      </c>
      <c r="S15" s="60" t="s">
        <v>289</v>
      </c>
      <c r="T15" s="60" t="s">
        <v>282</v>
      </c>
      <c r="V15" s="60"/>
      <c r="W15" s="60" t="s">
        <v>286</v>
      </c>
      <c r="X15" s="60" t="s">
        <v>287</v>
      </c>
      <c r="Y15" s="60" t="s">
        <v>288</v>
      </c>
      <c r="Z15" s="60" t="s">
        <v>289</v>
      </c>
      <c r="AA15" s="60" t="s">
        <v>282</v>
      </c>
    </row>
    <row r="16" spans="1:27" x14ac:dyDescent="0.3">
      <c r="A16" s="60" t="s">
        <v>297</v>
      </c>
      <c r="B16" s="60">
        <v>410</v>
      </c>
      <c r="C16" s="60">
        <v>550</v>
      </c>
      <c r="D16" s="60">
        <v>0</v>
      </c>
      <c r="E16" s="60">
        <v>3000</v>
      </c>
      <c r="F16" s="60">
        <v>395.65667999999999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13.701637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2.4827354000000001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106.432236</v>
      </c>
    </row>
    <row r="23" spans="1:62" x14ac:dyDescent="0.3">
      <c r="A23" s="61" t="s">
        <v>298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299</v>
      </c>
      <c r="B24" s="66"/>
      <c r="C24" s="66"/>
      <c r="D24" s="66"/>
      <c r="E24" s="66"/>
      <c r="F24" s="66"/>
      <c r="H24" s="66" t="s">
        <v>300</v>
      </c>
      <c r="I24" s="66"/>
      <c r="J24" s="66"/>
      <c r="K24" s="66"/>
      <c r="L24" s="66"/>
      <c r="M24" s="66"/>
      <c r="O24" s="66" t="s">
        <v>301</v>
      </c>
      <c r="P24" s="66"/>
      <c r="Q24" s="66"/>
      <c r="R24" s="66"/>
      <c r="S24" s="66"/>
      <c r="T24" s="66"/>
      <c r="V24" s="66" t="s">
        <v>325</v>
      </c>
      <c r="W24" s="66"/>
      <c r="X24" s="66"/>
      <c r="Y24" s="66"/>
      <c r="Z24" s="66"/>
      <c r="AA24" s="66"/>
      <c r="AC24" s="66" t="s">
        <v>302</v>
      </c>
      <c r="AD24" s="66"/>
      <c r="AE24" s="66"/>
      <c r="AF24" s="66"/>
      <c r="AG24" s="66"/>
      <c r="AH24" s="66"/>
      <c r="AJ24" s="66" t="s">
        <v>303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305</v>
      </c>
      <c r="AY24" s="66"/>
      <c r="AZ24" s="66"/>
      <c r="BA24" s="66"/>
      <c r="BB24" s="66"/>
      <c r="BC24" s="66"/>
      <c r="BE24" s="66" t="s">
        <v>306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286</v>
      </c>
      <c r="C25" s="60" t="s">
        <v>287</v>
      </c>
      <c r="D25" s="60" t="s">
        <v>288</v>
      </c>
      <c r="E25" s="60" t="s">
        <v>289</v>
      </c>
      <c r="F25" s="60" t="s">
        <v>282</v>
      </c>
      <c r="H25" s="60"/>
      <c r="I25" s="60" t="s">
        <v>286</v>
      </c>
      <c r="J25" s="60" t="s">
        <v>287</v>
      </c>
      <c r="K25" s="60" t="s">
        <v>288</v>
      </c>
      <c r="L25" s="60" t="s">
        <v>289</v>
      </c>
      <c r="M25" s="60" t="s">
        <v>282</v>
      </c>
      <c r="O25" s="60"/>
      <c r="P25" s="60" t="s">
        <v>286</v>
      </c>
      <c r="Q25" s="60" t="s">
        <v>287</v>
      </c>
      <c r="R25" s="60" t="s">
        <v>288</v>
      </c>
      <c r="S25" s="60" t="s">
        <v>289</v>
      </c>
      <c r="T25" s="60" t="s">
        <v>282</v>
      </c>
      <c r="V25" s="60"/>
      <c r="W25" s="60" t="s">
        <v>286</v>
      </c>
      <c r="X25" s="60" t="s">
        <v>287</v>
      </c>
      <c r="Y25" s="60" t="s">
        <v>288</v>
      </c>
      <c r="Z25" s="60" t="s">
        <v>289</v>
      </c>
      <c r="AA25" s="60" t="s">
        <v>282</v>
      </c>
      <c r="AC25" s="60"/>
      <c r="AD25" s="60" t="s">
        <v>286</v>
      </c>
      <c r="AE25" s="60" t="s">
        <v>287</v>
      </c>
      <c r="AF25" s="60" t="s">
        <v>288</v>
      </c>
      <c r="AG25" s="60" t="s">
        <v>289</v>
      </c>
      <c r="AH25" s="60" t="s">
        <v>282</v>
      </c>
      <c r="AJ25" s="60"/>
      <c r="AK25" s="60" t="s">
        <v>286</v>
      </c>
      <c r="AL25" s="60" t="s">
        <v>287</v>
      </c>
      <c r="AM25" s="60" t="s">
        <v>288</v>
      </c>
      <c r="AN25" s="60" t="s">
        <v>289</v>
      </c>
      <c r="AO25" s="60" t="s">
        <v>282</v>
      </c>
      <c r="AQ25" s="60"/>
      <c r="AR25" s="60" t="s">
        <v>286</v>
      </c>
      <c r="AS25" s="60" t="s">
        <v>287</v>
      </c>
      <c r="AT25" s="60" t="s">
        <v>288</v>
      </c>
      <c r="AU25" s="60" t="s">
        <v>289</v>
      </c>
      <c r="AV25" s="60" t="s">
        <v>282</v>
      </c>
      <c r="AX25" s="60"/>
      <c r="AY25" s="60" t="s">
        <v>286</v>
      </c>
      <c r="AZ25" s="60" t="s">
        <v>287</v>
      </c>
      <c r="BA25" s="60" t="s">
        <v>288</v>
      </c>
      <c r="BB25" s="60" t="s">
        <v>289</v>
      </c>
      <c r="BC25" s="60" t="s">
        <v>282</v>
      </c>
      <c r="BE25" s="60"/>
      <c r="BF25" s="60" t="s">
        <v>286</v>
      </c>
      <c r="BG25" s="60" t="s">
        <v>287</v>
      </c>
      <c r="BH25" s="60" t="s">
        <v>288</v>
      </c>
      <c r="BI25" s="60" t="s">
        <v>289</v>
      </c>
      <c r="BJ25" s="60" t="s">
        <v>282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83.932914999999994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1.5286142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1.3793736999999999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14.705043999999999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1.2299342</v>
      </c>
      <c r="AJ26" s="60" t="s">
        <v>307</v>
      </c>
      <c r="AK26" s="60">
        <v>320</v>
      </c>
      <c r="AL26" s="60">
        <v>400</v>
      </c>
      <c r="AM26" s="60">
        <v>0</v>
      </c>
      <c r="AN26" s="60">
        <v>1000</v>
      </c>
      <c r="AO26" s="60">
        <v>459.06720000000001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5.7247149999999998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2.4204349999999999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1.1545448</v>
      </c>
    </row>
    <row r="33" spans="1:68" x14ac:dyDescent="0.3">
      <c r="A33" s="61" t="s">
        <v>326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308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309</v>
      </c>
      <c r="W34" s="66"/>
      <c r="X34" s="66"/>
      <c r="Y34" s="66"/>
      <c r="Z34" s="66"/>
      <c r="AA34" s="66"/>
      <c r="AC34" s="66" t="s">
        <v>310</v>
      </c>
      <c r="AD34" s="66"/>
      <c r="AE34" s="66"/>
      <c r="AF34" s="66"/>
      <c r="AG34" s="66"/>
      <c r="AH34" s="66"/>
      <c r="AJ34" s="66" t="s">
        <v>311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286</v>
      </c>
      <c r="C35" s="60" t="s">
        <v>287</v>
      </c>
      <c r="D35" s="60" t="s">
        <v>288</v>
      </c>
      <c r="E35" s="60" t="s">
        <v>289</v>
      </c>
      <c r="F35" s="60" t="s">
        <v>282</v>
      </c>
      <c r="H35" s="60"/>
      <c r="I35" s="60" t="s">
        <v>286</v>
      </c>
      <c r="J35" s="60" t="s">
        <v>287</v>
      </c>
      <c r="K35" s="60" t="s">
        <v>288</v>
      </c>
      <c r="L35" s="60" t="s">
        <v>289</v>
      </c>
      <c r="M35" s="60" t="s">
        <v>282</v>
      </c>
      <c r="O35" s="60"/>
      <c r="P35" s="60" t="s">
        <v>286</v>
      </c>
      <c r="Q35" s="60" t="s">
        <v>287</v>
      </c>
      <c r="R35" s="60" t="s">
        <v>288</v>
      </c>
      <c r="S35" s="60" t="s">
        <v>289</v>
      </c>
      <c r="T35" s="60" t="s">
        <v>282</v>
      </c>
      <c r="V35" s="60"/>
      <c r="W35" s="60" t="s">
        <v>286</v>
      </c>
      <c r="X35" s="60" t="s">
        <v>287</v>
      </c>
      <c r="Y35" s="60" t="s">
        <v>288</v>
      </c>
      <c r="Z35" s="60" t="s">
        <v>289</v>
      </c>
      <c r="AA35" s="60" t="s">
        <v>282</v>
      </c>
      <c r="AC35" s="60"/>
      <c r="AD35" s="60" t="s">
        <v>286</v>
      </c>
      <c r="AE35" s="60" t="s">
        <v>287</v>
      </c>
      <c r="AF35" s="60" t="s">
        <v>288</v>
      </c>
      <c r="AG35" s="60" t="s">
        <v>289</v>
      </c>
      <c r="AH35" s="60" t="s">
        <v>282</v>
      </c>
      <c r="AJ35" s="60"/>
      <c r="AK35" s="60" t="s">
        <v>286</v>
      </c>
      <c r="AL35" s="60" t="s">
        <v>287</v>
      </c>
      <c r="AM35" s="60" t="s">
        <v>288</v>
      </c>
      <c r="AN35" s="60" t="s">
        <v>289</v>
      </c>
      <c r="AO35" s="60" t="s">
        <v>282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385.32330000000002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1261.6346000000001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3459.8483999999999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2607.5286000000001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62.475749999999998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122.13918</v>
      </c>
    </row>
    <row r="43" spans="1:68" x14ac:dyDescent="0.3">
      <c r="A43" s="61" t="s">
        <v>312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313</v>
      </c>
      <c r="B44" s="66"/>
      <c r="C44" s="66"/>
      <c r="D44" s="66"/>
      <c r="E44" s="66"/>
      <c r="F44" s="66"/>
      <c r="H44" s="66" t="s">
        <v>327</v>
      </c>
      <c r="I44" s="66"/>
      <c r="J44" s="66"/>
      <c r="K44" s="66"/>
      <c r="L44" s="66"/>
      <c r="M44" s="66"/>
      <c r="O44" s="66" t="s">
        <v>314</v>
      </c>
      <c r="P44" s="66"/>
      <c r="Q44" s="66"/>
      <c r="R44" s="66"/>
      <c r="S44" s="66"/>
      <c r="T44" s="66"/>
      <c r="V44" s="66" t="s">
        <v>315</v>
      </c>
      <c r="W44" s="66"/>
      <c r="X44" s="66"/>
      <c r="Y44" s="66"/>
      <c r="Z44" s="66"/>
      <c r="AA44" s="66"/>
      <c r="AC44" s="66" t="s">
        <v>316</v>
      </c>
      <c r="AD44" s="66"/>
      <c r="AE44" s="66"/>
      <c r="AF44" s="66"/>
      <c r="AG44" s="66"/>
      <c r="AH44" s="66"/>
      <c r="AJ44" s="66" t="s">
        <v>317</v>
      </c>
      <c r="AK44" s="66"/>
      <c r="AL44" s="66"/>
      <c r="AM44" s="66"/>
      <c r="AN44" s="66"/>
      <c r="AO44" s="66"/>
      <c r="AQ44" s="66" t="s">
        <v>318</v>
      </c>
      <c r="AR44" s="66"/>
      <c r="AS44" s="66"/>
      <c r="AT44" s="66"/>
      <c r="AU44" s="66"/>
      <c r="AV44" s="66"/>
      <c r="AX44" s="66" t="s">
        <v>328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286</v>
      </c>
      <c r="C45" s="60" t="s">
        <v>287</v>
      </c>
      <c r="D45" s="60" t="s">
        <v>288</v>
      </c>
      <c r="E45" s="60" t="s">
        <v>289</v>
      </c>
      <c r="F45" s="60" t="s">
        <v>282</v>
      </c>
      <c r="H45" s="60"/>
      <c r="I45" s="60" t="s">
        <v>286</v>
      </c>
      <c r="J45" s="60" t="s">
        <v>287</v>
      </c>
      <c r="K45" s="60" t="s">
        <v>288</v>
      </c>
      <c r="L45" s="60" t="s">
        <v>289</v>
      </c>
      <c r="M45" s="60" t="s">
        <v>282</v>
      </c>
      <c r="O45" s="60"/>
      <c r="P45" s="60" t="s">
        <v>286</v>
      </c>
      <c r="Q45" s="60" t="s">
        <v>287</v>
      </c>
      <c r="R45" s="60" t="s">
        <v>288</v>
      </c>
      <c r="S45" s="60" t="s">
        <v>289</v>
      </c>
      <c r="T45" s="60" t="s">
        <v>282</v>
      </c>
      <c r="V45" s="60"/>
      <c r="W45" s="60" t="s">
        <v>286</v>
      </c>
      <c r="X45" s="60" t="s">
        <v>287</v>
      </c>
      <c r="Y45" s="60" t="s">
        <v>288</v>
      </c>
      <c r="Z45" s="60" t="s">
        <v>289</v>
      </c>
      <c r="AA45" s="60" t="s">
        <v>282</v>
      </c>
      <c r="AC45" s="60"/>
      <c r="AD45" s="60" t="s">
        <v>286</v>
      </c>
      <c r="AE45" s="60" t="s">
        <v>287</v>
      </c>
      <c r="AF45" s="60" t="s">
        <v>288</v>
      </c>
      <c r="AG45" s="60" t="s">
        <v>289</v>
      </c>
      <c r="AH45" s="60" t="s">
        <v>282</v>
      </c>
      <c r="AJ45" s="60"/>
      <c r="AK45" s="60" t="s">
        <v>286</v>
      </c>
      <c r="AL45" s="60" t="s">
        <v>287</v>
      </c>
      <c r="AM45" s="60" t="s">
        <v>288</v>
      </c>
      <c r="AN45" s="60" t="s">
        <v>289</v>
      </c>
      <c r="AO45" s="60" t="s">
        <v>282</v>
      </c>
      <c r="AQ45" s="60"/>
      <c r="AR45" s="60" t="s">
        <v>286</v>
      </c>
      <c r="AS45" s="60" t="s">
        <v>287</v>
      </c>
      <c r="AT45" s="60" t="s">
        <v>288</v>
      </c>
      <c r="AU45" s="60" t="s">
        <v>289</v>
      </c>
      <c r="AV45" s="60" t="s">
        <v>282</v>
      </c>
      <c r="AX45" s="60"/>
      <c r="AY45" s="60" t="s">
        <v>286</v>
      </c>
      <c r="AZ45" s="60" t="s">
        <v>287</v>
      </c>
      <c r="BA45" s="60" t="s">
        <v>288</v>
      </c>
      <c r="BB45" s="60" t="s">
        <v>289</v>
      </c>
      <c r="BC45" s="60" t="s">
        <v>282</v>
      </c>
      <c r="BE45" s="60"/>
      <c r="BF45" s="60" t="s">
        <v>286</v>
      </c>
      <c r="BG45" s="60" t="s">
        <v>287</v>
      </c>
      <c r="BH45" s="60" t="s">
        <v>288</v>
      </c>
      <c r="BI45" s="60" t="s">
        <v>289</v>
      </c>
      <c r="BJ45" s="60" t="s">
        <v>282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11.394852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10.078912000000001</v>
      </c>
      <c r="O46" s="60" t="s">
        <v>330</v>
      </c>
      <c r="P46" s="60">
        <v>600</v>
      </c>
      <c r="Q46" s="60">
        <v>800</v>
      </c>
      <c r="R46" s="60">
        <v>0</v>
      </c>
      <c r="S46" s="60">
        <v>10000</v>
      </c>
      <c r="T46" s="60">
        <v>1188.0513000000001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9.4712820000000003E-2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4.1518100000000002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44.374915999999999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92.726906</v>
      </c>
      <c r="AX46" s="60" t="s">
        <v>319</v>
      </c>
      <c r="AY46" s="60"/>
      <c r="AZ46" s="60"/>
      <c r="BA46" s="60"/>
      <c r="BB46" s="60"/>
      <c r="BC46" s="60"/>
      <c r="BE46" s="60" t="s">
        <v>320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276</v>
      </c>
      <c r="D2" s="55">
        <v>66</v>
      </c>
      <c r="E2" s="55">
        <v>2009.7188000000001</v>
      </c>
      <c r="F2" s="55">
        <v>357.83303999999998</v>
      </c>
      <c r="G2" s="55">
        <v>32.829749999999997</v>
      </c>
      <c r="H2" s="55">
        <v>15.3164625</v>
      </c>
      <c r="I2" s="55">
        <v>17.513285</v>
      </c>
      <c r="J2" s="55">
        <v>64.113330000000005</v>
      </c>
      <c r="K2" s="55">
        <v>40.601730000000003</v>
      </c>
      <c r="L2" s="55">
        <v>23.511596999999998</v>
      </c>
      <c r="M2" s="55">
        <v>22.584232</v>
      </c>
      <c r="N2" s="55">
        <v>2.7515752</v>
      </c>
      <c r="O2" s="55">
        <v>12.735946</v>
      </c>
      <c r="P2" s="55">
        <v>644.51300000000003</v>
      </c>
      <c r="Q2" s="55">
        <v>17.807044999999999</v>
      </c>
      <c r="R2" s="55">
        <v>395.65667999999999</v>
      </c>
      <c r="S2" s="55">
        <v>131.80571</v>
      </c>
      <c r="T2" s="55">
        <v>3166.212</v>
      </c>
      <c r="U2" s="55">
        <v>2.4827354000000001</v>
      </c>
      <c r="V2" s="55">
        <v>13.701637</v>
      </c>
      <c r="W2" s="55">
        <v>106.432236</v>
      </c>
      <c r="X2" s="55">
        <v>83.932914999999994</v>
      </c>
      <c r="Y2" s="55">
        <v>1.5286142</v>
      </c>
      <c r="Z2" s="55">
        <v>1.3793736999999999</v>
      </c>
      <c r="AA2" s="55">
        <v>14.705043999999999</v>
      </c>
      <c r="AB2" s="55">
        <v>1.2299342</v>
      </c>
      <c r="AC2" s="55">
        <v>459.06720000000001</v>
      </c>
      <c r="AD2" s="55">
        <v>5.7247149999999998</v>
      </c>
      <c r="AE2" s="55">
        <v>2.4204349999999999</v>
      </c>
      <c r="AF2" s="55">
        <v>1.1545448</v>
      </c>
      <c r="AG2" s="55">
        <v>385.32330000000002</v>
      </c>
      <c r="AH2" s="55">
        <v>236.09431000000001</v>
      </c>
      <c r="AI2" s="55">
        <v>149.22900000000001</v>
      </c>
      <c r="AJ2" s="55">
        <v>1261.6346000000001</v>
      </c>
      <c r="AK2" s="55">
        <v>3459.8483999999999</v>
      </c>
      <c r="AL2" s="55">
        <v>62.475749999999998</v>
      </c>
      <c r="AM2" s="55">
        <v>2607.5286000000001</v>
      </c>
      <c r="AN2" s="55">
        <v>122.13918</v>
      </c>
      <c r="AO2" s="55">
        <v>11.394852</v>
      </c>
      <c r="AP2" s="55">
        <v>8.3436260000000004</v>
      </c>
      <c r="AQ2" s="55">
        <v>3.0512253999999999</v>
      </c>
      <c r="AR2" s="55">
        <v>10.078912000000001</v>
      </c>
      <c r="AS2" s="55">
        <v>1188.0513000000001</v>
      </c>
      <c r="AT2" s="55">
        <v>9.4712820000000003E-2</v>
      </c>
      <c r="AU2" s="55">
        <v>4.1518100000000002</v>
      </c>
      <c r="AV2" s="55">
        <v>44.374915999999999</v>
      </c>
      <c r="AW2" s="55">
        <v>92.726906</v>
      </c>
      <c r="AX2" s="55">
        <v>5.6934143999999999E-2</v>
      </c>
      <c r="AY2" s="55">
        <v>0.88236999999999999</v>
      </c>
      <c r="AZ2" s="55">
        <v>407.59609999999998</v>
      </c>
      <c r="BA2" s="55">
        <v>34.795895000000002</v>
      </c>
      <c r="BB2" s="55">
        <v>10.1299095</v>
      </c>
      <c r="BC2" s="55">
        <v>11.236359</v>
      </c>
      <c r="BD2" s="55">
        <v>13.394648</v>
      </c>
      <c r="BE2" s="55">
        <v>1.207846</v>
      </c>
      <c r="BF2" s="55">
        <v>7.9213979999999999</v>
      </c>
      <c r="BG2" s="55">
        <v>2.7754896000000001E-3</v>
      </c>
      <c r="BH2" s="55">
        <v>5.1366729999999996E-3</v>
      </c>
      <c r="BI2" s="55">
        <v>3.8211495E-3</v>
      </c>
      <c r="BJ2" s="55">
        <v>4.2626217000000001E-2</v>
      </c>
      <c r="BK2" s="55">
        <v>2.1349920000000001E-4</v>
      </c>
      <c r="BL2" s="55">
        <v>0.15730791999999999</v>
      </c>
      <c r="BM2" s="55">
        <v>2.2492359999999998</v>
      </c>
      <c r="BN2" s="55">
        <v>0.64282410000000001</v>
      </c>
      <c r="BO2" s="55">
        <v>48.768639999999998</v>
      </c>
      <c r="BP2" s="55">
        <v>8.2027009999999994</v>
      </c>
      <c r="BQ2" s="55">
        <v>18.961539999999999</v>
      </c>
      <c r="BR2" s="55">
        <v>63.736114999999998</v>
      </c>
      <c r="BS2" s="55">
        <v>23.939564000000001</v>
      </c>
      <c r="BT2" s="55">
        <v>8.3624910000000003</v>
      </c>
      <c r="BU2" s="55">
        <v>7.5964849999999998E-4</v>
      </c>
      <c r="BV2" s="55">
        <v>1.8599220999999999E-2</v>
      </c>
      <c r="BW2" s="55">
        <v>0.57113130000000001</v>
      </c>
      <c r="BX2" s="55">
        <v>0.85875360000000001</v>
      </c>
      <c r="BY2" s="55">
        <v>0.13888924</v>
      </c>
      <c r="BZ2" s="55">
        <v>2.7206700000000002E-4</v>
      </c>
      <c r="CA2" s="55">
        <v>1.3061720000000001</v>
      </c>
      <c r="CB2" s="55">
        <v>5.9577705999999996E-3</v>
      </c>
      <c r="CC2" s="55">
        <v>0.32835560000000003</v>
      </c>
      <c r="CD2" s="55">
        <v>0.66106929999999997</v>
      </c>
      <c r="CE2" s="55">
        <v>6.1252769999999998E-2</v>
      </c>
      <c r="CF2" s="55">
        <v>7.5248666000000006E-2</v>
      </c>
      <c r="CG2" s="55">
        <v>0</v>
      </c>
      <c r="CH2" s="55">
        <v>2.7342043999999999E-2</v>
      </c>
      <c r="CI2" s="55">
        <v>1.2664379999999999E-3</v>
      </c>
      <c r="CJ2" s="55">
        <v>1.6690437</v>
      </c>
      <c r="CK2" s="55">
        <v>1.6752025E-2</v>
      </c>
      <c r="CL2" s="55">
        <v>0.50368389999999996</v>
      </c>
      <c r="CM2" s="55">
        <v>2.2239746999999999</v>
      </c>
      <c r="CN2" s="55">
        <v>2423.7988</v>
      </c>
      <c r="CO2" s="55">
        <v>4252.2700000000004</v>
      </c>
      <c r="CP2" s="55">
        <v>2247.7543999999998</v>
      </c>
      <c r="CQ2" s="55">
        <v>761.03905999999995</v>
      </c>
      <c r="CR2" s="55">
        <v>459.29343</v>
      </c>
      <c r="CS2" s="55">
        <v>479.31909999999999</v>
      </c>
      <c r="CT2" s="55">
        <v>2486.1682000000001</v>
      </c>
      <c r="CU2" s="55">
        <v>1408.2933</v>
      </c>
      <c r="CV2" s="55">
        <v>1559.8312000000001</v>
      </c>
      <c r="CW2" s="55">
        <v>1538.0045</v>
      </c>
      <c r="CX2" s="55">
        <v>500.29822000000001</v>
      </c>
      <c r="CY2" s="55">
        <v>3124.3422999999998</v>
      </c>
      <c r="CZ2" s="55">
        <v>1293.9707000000001</v>
      </c>
      <c r="DA2" s="55">
        <v>3834.826</v>
      </c>
      <c r="DB2" s="55">
        <v>3589.9969999999998</v>
      </c>
      <c r="DC2" s="55">
        <v>5494.7744000000002</v>
      </c>
      <c r="DD2" s="55">
        <v>8315.1470000000008</v>
      </c>
      <c r="DE2" s="55">
        <v>1672.2221999999999</v>
      </c>
      <c r="DF2" s="55">
        <v>4048.9512</v>
      </c>
      <c r="DG2" s="55">
        <v>1992.2422999999999</v>
      </c>
      <c r="DH2" s="55">
        <v>49.944267000000004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34.795895000000002</v>
      </c>
      <c r="B6">
        <f>BB2</f>
        <v>10.1299095</v>
      </c>
      <c r="C6">
        <f>BC2</f>
        <v>11.236359</v>
      </c>
      <c r="D6">
        <f>BD2</f>
        <v>13.394648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19948</v>
      </c>
      <c r="C2" s="51">
        <f ca="1">YEAR(TODAY())-YEAR(B2)+IF(TODAY()&gt;=DATE(YEAR(TODAY()),MONTH(B2),DAY(B2)),0,-1)</f>
        <v>67</v>
      </c>
      <c r="E2" s="47">
        <v>156.4</v>
      </c>
      <c r="F2" s="48" t="s">
        <v>275</v>
      </c>
      <c r="G2" s="47">
        <v>58.3</v>
      </c>
      <c r="H2" s="46" t="s">
        <v>40</v>
      </c>
      <c r="I2" s="67">
        <f>ROUND(G3/E3^2,1)</f>
        <v>23.8</v>
      </c>
    </row>
    <row r="3" spans="1:9" x14ac:dyDescent="0.3">
      <c r="E3" s="46">
        <f>E2/100</f>
        <v>1.5640000000000001</v>
      </c>
      <c r="F3" s="46" t="s">
        <v>39</v>
      </c>
      <c r="G3" s="46">
        <f>G2</f>
        <v>58.3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송자순, ID : H1900750)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14:12:19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44351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67</v>
      </c>
      <c r="G12" s="89"/>
      <c r="H12" s="89"/>
      <c r="I12" s="89"/>
      <c r="K12" s="118">
        <f>'개인정보 및 신체계측 입력'!E2</f>
        <v>156.4</v>
      </c>
      <c r="L12" s="119"/>
      <c r="M12" s="112">
        <f>'개인정보 및 신체계측 입력'!G2</f>
        <v>58.3</v>
      </c>
      <c r="N12" s="113"/>
      <c r="O12" s="108" t="s">
        <v>270</v>
      </c>
      <c r="P12" s="102"/>
      <c r="Q12" s="85">
        <f>'개인정보 및 신체계측 입력'!I2</f>
        <v>23.8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송자순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78.683000000000007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7.2190000000000003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14.098000000000001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11.5</v>
      </c>
      <c r="L72" s="34" t="s">
        <v>52</v>
      </c>
      <c r="M72" s="34">
        <f>ROUND('DRIs DATA'!K8,1)</f>
        <v>4.5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52.75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114.18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83.93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82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48.17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230.66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113.95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2021-08-20T05:25:29Z</dcterms:modified>
</cp:coreProperties>
</file>