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<sst xmlns="http://schemas.openxmlformats.org/spreadsheetml/2006/main" count="692" uniqueCount="337">
  <si>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</si>
  <si>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</si>
  <si>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</si>
  <si>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</si>
  <si>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</si>
  <si>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</si>
  <si>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</si>
  <si>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</si>
  <si>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</si>
  <si>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</si>
  <si>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</si>
  <si>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</si>
  <si>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</si>
  <si>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</si>
  <si>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</si>
  <si>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</si>
  <si>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</si>
  <si>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</si>
  <si>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</si>
  <si>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</si>
  <si>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</si>
  <si>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</si>
  <si>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</si>
  <si>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</si>
  <si>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</si>
  <si>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</si>
  <si>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</si>
  <si>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</si>
  <si>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</si>
  <si>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</si>
  <si>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</si>
  <si>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</si>
  <si>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</si>
  <si>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</si>
  <si>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</si>
  <si>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</si>
  <si>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</si>
  <si>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</si>
  <si>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</si>
  <si>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</si>
  <si>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</si>
  <si>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</si>
  <si>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</si>
  <si>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</si>
  <si>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</si>
  <si>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</si>
  <si>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</si>
  <si>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</si>
  <si>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</si>
  <si>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</si>
  <si>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</si>
  <si>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</si>
  <si>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</si>
  <si>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</si>
  <si>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</si>
  <si>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</si>
  <si>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</si>
  <si>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</si>
  <si>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</si>
  <si>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</si>
  <si>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</si>
  <si>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</si>
  <si>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</si>
  <si>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</si>
  <si>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</si>
  <si>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</si>
  <si>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</si>
  <si>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</si>
  <si>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</si>
  <si>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</si>
  <si>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</si>
  <si>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</si>
  <si>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</si>
  <si>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</si>
  <si>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</si>
  <si>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</si>
  <si>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</si>
  <si>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</si>
  <si>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</si>
  <si>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</si>
  <si>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</si>
  <si>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</si>
  <si>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</si>
  <si>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</si>
  <si>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</si>
  <si>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</si>
  <si>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</si>
  <si>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</si>
  <si>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</si>
  <si>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</si>
  <si>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</si>
  <si>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</si>
  <si>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</si>
  <si>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</si>
  <si>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</si>
  <si>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</si>
  <si>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</si>
  <si>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</si>
  <si>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</si>
  <si>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</si>
  <si>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</si>
  <si>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</si>
  <si>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</si>
  <si>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</si>
  <si>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</si>
  <si>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</si>
  <si>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</si>
  <si>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</si>
  <si>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</si>
  <si>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</si>
  <si>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</si>
  <si>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</si>
  <si>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</si>
  <si>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</si>
  <si>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</si>
  <si>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</si>
  <si>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</si>
  <si>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</si>
  <si>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</si>
  <si>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</si>
  <si>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</si>
  <si>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</si>
  <si>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</si>
  <si>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</si>
  <si>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</si>
  <si>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</si>
  <si>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</si>
  <si>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</si>
  <si>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</si>
  <si>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</si>
  <si>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</si>
  <si>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</si>
  <si>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</si>
  <si>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</si>
  <si>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</si>
  <si>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</si>
  <si>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</si>
  <si>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</si>
  <si>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</si>
  <si>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</si>
  <si>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</si>
  <si>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</si>
  <si>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</si>
  <si>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</si>
  <si>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</si>
  <si>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</si>
  <si>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</si>
  <si>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</si>
  <si>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</si>
  <si>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</si>
  <si>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</si>
  <si>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</si>
  <si>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</si>
  <si>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</si>
  <si>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</si>
  <si>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</si>
  <si>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</si>
  <si>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</si>
  <si>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</si>
  <si>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</si>
  <si>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</si>
  <si>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</si>
  <si>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</si>
  <si>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</si>
  <si>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</si>
  <si>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</si>
  <si>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</si>
  <si>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</si>
  <si>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</si>
  <si>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</si>
  <si>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</si>
  <si>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</si>
  <si>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</si>
  <si>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</si>
  <si>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</si>
  <si>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</si>
  <si>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</si>
  <si>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</si>
  <si>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</si>
  <si>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</si>
  <si>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</si>
  <si>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</si>
  <si>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</si>
  <si>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</si>
  <si>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</si>
  <si>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</si>
  <si>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</si>
  <si>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</si>
  <si>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</si>
  <si>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</si>
  <si>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</si>
  <si>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</si>
  <si>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</si>
  <si>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</si>
  <si>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</si>
  <si>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</si>
  <si>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</si>
  <si>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</si>
  <si>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</si>
  <si>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</si>
  <si>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</si>
  <si>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</si>
  <si>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</si>
  <si>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</si>
  <si>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</si>
  <si>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</si>
  <si>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</si>
  <si>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</si>
  <si>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</si>
  <si>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</si>
  <si>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</si>
  <si>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</si>
  <si>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</si>
  <si>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</si>
  <si>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</si>
  <si>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</si>
  <si>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</si>
  <si>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</si>
  <si>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</si>
  <si>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</si>
  <si>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</si>
  <si>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</si>
  <si>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</si>
  <si>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</si>
  <si>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</si>
  <si>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</si>
  <si>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</si>
  <si>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</si>
  <si>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</si>
  <si>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</si>
  <si>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</si>
  <si>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</si>
  <si>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</si>
  <si>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</si>
  <si>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</si>
  <si>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</si>
  <si>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</si>
  <si>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</si>
  <si>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</si>
  <si>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</si>
  <si>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</si>
  <si>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</si>
  <si>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</si>
  <si>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</si>
  <si>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</si>
  <si>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</si>
  <si>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</si>
  <si>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</si>
  <si>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</si>
  <si>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</si>
  <si>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</si>
  <si>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</si>
  <si>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</si>
  <si>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</si>
  <si>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</si>
  <si>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</si>
  <si>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</si>
  <si>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</si>
  <si>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</si>
  <si>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</si>
  <si>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</si>
  <si>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</si>
  <si>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</si>
  <si>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</si>
  <si>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</si>
  <si>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</si>
  <si>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</si>
  <si>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</si>
  <si>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</si>
  <si>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</si>
  <si>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</si>
  <si>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</si>
  <si>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</si>
  <si>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</si>
  <si>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</si>
  <si>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</si>
  <si>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</si>
  <si>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</si>
  <si>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</si>
  <si>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</si>
  <si>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</si>
  <si>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</si>
  <si>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</si>
  <si>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</si>
  <si>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</si>
  <si>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</si>
  <si>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</si>
  <si>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</si>
  <si>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</si>
  <si>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</si>
  <si>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</si>
  <si>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</si>
  <si>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</si>
  <si>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</si>
  <si>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</si>
  <si>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</si>
  <si>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</si>
  <si>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</si>
  <si>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</si>
  <si>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</si>
  <si>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</si>
  <si>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</si>
  <si>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</si>
  <si>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</si>
  <si>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</si>
  <si>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</si>
  <si>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</si>
  <si>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</si>
  <si>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</si>
  <si>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</si>
  <si>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</si>
  <si>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</si>
  <si>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</si>
  <si>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</si>
  <si>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</si>
  <si>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</si>
  <si>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</si>
  <si>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</si>
  <si>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</si>
  <si>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</si>
  <si>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몰리브덴(ug/일)</t>
    <phoneticPr fontId="1" type="noConversion"/>
  </si>
  <si>
    <t>크롬(ug/일)</t>
    <phoneticPr fontId="1" type="noConversion"/>
  </si>
  <si>
    <t>불포화지방산</t>
    <phoneticPr fontId="1" type="noConversion"/>
  </si>
  <si>
    <t>단백질(g/일)</t>
    <phoneticPr fontId="1" type="noConversion"/>
  </si>
  <si>
    <t>적정비율(최대)</t>
    <phoneticPr fontId="1" type="noConversion"/>
  </si>
  <si>
    <t>비타민D</t>
    <phoneticPr fontId="1" type="noConversion"/>
  </si>
  <si>
    <t>니아신</t>
    <phoneticPr fontId="1" type="noConversion"/>
  </si>
  <si>
    <t>다량 무기질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</si>
  <si>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</si>
  <si>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</si>
  <si>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</si>
  <si>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</si>
  <si>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M</t>
  </si>
  <si>
    <t>(설문지 : FFQ 95문항 설문지, 사용자 : 노상규, ID : H1900753)</t>
  </si>
  <si>
    <t>2021년 08월 20일 14:14:48</t>
  </si>
  <si>
    <t>H1900753</t>
  </si>
  <si>
    <t>노상규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</si>
</sst>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69.290869999999998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5048"/>
        <c:axId val="544933872"/>
      </c:barChart>
      <c:catAx>
        <c:axId val="54493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3872"/>
        <c:crosses val="autoZero"/>
        <c:auto val="1"/>
        <c:lblAlgn val="ctr"/>
        <c:lblOffset val="100"/>
        <c:noMultiLvlLbl val="0"/>
      </c:catAx>
      <c:valAx>
        <c:axId val="5449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2.7086253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40920"/>
        <c:axId val="262638960"/>
      </c:barChart>
      <c:catAx>
        <c:axId val="262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38960"/>
        <c:crosses val="autoZero"/>
        <c:auto val="1"/>
        <c:lblAlgn val="ctr"/>
        <c:lblOffset val="100"/>
        <c:noMultiLvlLbl val="0"/>
      </c:catAx>
      <c:valAx>
        <c:axId val="26263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2.8290183999999998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40528"/>
        <c:axId val="262641312"/>
      </c:barChart>
      <c:catAx>
        <c:axId val="26264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41312"/>
        <c:crosses val="autoZero"/>
        <c:auto val="1"/>
        <c:lblAlgn val="ctr"/>
        <c:lblOffset val="100"/>
        <c:noMultiLvlLbl val="0"/>
      </c:catAx>
      <c:valAx>
        <c:axId val="26264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4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1363.3594000000001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53512"/>
        <c:axId val="550054296"/>
      </c:barChart>
      <c:catAx>
        <c:axId val="55005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54296"/>
        <c:crosses val="autoZero"/>
        <c:auto val="1"/>
        <c:lblAlgn val="ctr"/>
        <c:lblOffset val="100"/>
        <c:noMultiLvlLbl val="0"/>
      </c:catAx>
      <c:valAx>
        <c:axId val="55005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5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4084.8566999999998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60568"/>
        <c:axId val="542195672"/>
      </c:barChart>
      <c:catAx>
        <c:axId val="55006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2195672"/>
        <c:crosses val="autoZero"/>
        <c:auto val="1"/>
        <c:lblAlgn val="ctr"/>
        <c:lblOffset val="100"/>
        <c:noMultiLvlLbl val="0"/>
      </c:catAx>
      <c:valAx>
        <c:axId val="5421956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6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131.49501000000001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2191360"/>
        <c:axId val="544929952"/>
      </c:barChart>
      <c:catAx>
        <c:axId val="54219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29952"/>
        <c:crosses val="autoZero"/>
        <c:auto val="1"/>
        <c:lblAlgn val="ctr"/>
        <c:lblOffset val="100"/>
        <c:noMultiLvlLbl val="0"/>
      </c:catAx>
      <c:valAx>
        <c:axId val="54492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219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183.35567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7208"/>
        <c:axId val="543498384"/>
      </c:barChart>
      <c:catAx>
        <c:axId val="54349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8384"/>
        <c:crosses val="autoZero"/>
        <c:auto val="1"/>
        <c:lblAlgn val="ctr"/>
        <c:lblOffset val="100"/>
        <c:noMultiLvlLbl val="0"/>
      </c:catAx>
      <c:valAx>
        <c:axId val="54349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12.512930000000001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9952"/>
        <c:axId val="543496032"/>
      </c:barChart>
      <c:catAx>
        <c:axId val="54349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6032"/>
        <c:crosses val="autoZero"/>
        <c:auto val="1"/>
        <c:lblAlgn val="ctr"/>
        <c:lblOffset val="100"/>
        <c:noMultiLvlLbl val="0"/>
      </c:catAx>
      <c:valAx>
        <c:axId val="543496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926.71400000000006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500736"/>
        <c:axId val="543500344"/>
      </c:barChart>
      <c:catAx>
        <c:axId val="54350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500344"/>
        <c:crosses val="autoZero"/>
        <c:auto val="1"/>
        <c:lblAlgn val="ctr"/>
        <c:lblOffset val="100"/>
        <c:noMultiLvlLbl val="0"/>
      </c:catAx>
      <c:valAx>
        <c:axId val="543500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50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1.579506E-2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5248"/>
        <c:axId val="543499168"/>
      </c:barChart>
      <c:catAx>
        <c:axId val="5434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9168"/>
        <c:crosses val="autoZero"/>
        <c:auto val="1"/>
        <c:lblAlgn val="ctr"/>
        <c:lblOffset val="100"/>
        <c:noMultiLvlLbl val="0"/>
      </c:catAx>
      <c:valAx>
        <c:axId val="54349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5.1132153999999996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6816"/>
        <c:axId val="543497600"/>
      </c:barChart>
      <c:catAx>
        <c:axId val="54349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7600"/>
        <c:crosses val="autoZero"/>
        <c:auto val="1"/>
        <c:lblAlgn val="ctr"/>
        <c:lblOffset val="100"/>
        <c:noMultiLvlLbl val="0"/>
      </c:catAx>
      <c:valAx>
        <c:axId val="543497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35.80086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8576"/>
        <c:axId val="544940536"/>
      </c:barChart>
      <c:catAx>
        <c:axId val="54493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0536"/>
        <c:crosses val="autoZero"/>
        <c:auto val="1"/>
        <c:lblAlgn val="ctr"/>
        <c:lblOffset val="100"/>
        <c:noMultiLvlLbl val="0"/>
      </c:catAx>
      <c:valAx>
        <c:axId val="544940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66.261030000000005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9560"/>
        <c:axId val="543494856"/>
      </c:barChart>
      <c:catAx>
        <c:axId val="54349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4856"/>
        <c:crosses val="autoZero"/>
        <c:auto val="1"/>
        <c:lblAlgn val="ctr"/>
        <c:lblOffset val="100"/>
        <c:noMultiLvlLbl val="0"/>
      </c:catAx>
      <c:valAx>
        <c:axId val="543494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83.894049999999993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7992"/>
        <c:axId val="546979088"/>
      </c:barChart>
      <c:catAx>
        <c:axId val="543497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9088"/>
        <c:crosses val="autoZero"/>
        <c:auto val="1"/>
        <c:lblAlgn val="ctr"/>
        <c:lblOffset val="100"/>
        <c:noMultiLvlLbl val="0"/>
      </c:catAx>
      <c:valAx>
        <c:axId val="54697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7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7.3719999999999999</c:v>
                </c:pt>
                <c:pt idx="1">
                  <c:v>10.362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977912"/>
        <c:axId val="546977520"/>
      </c:barChart>
      <c:catAx>
        <c:axId val="54697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7520"/>
        <c:crosses val="autoZero"/>
        <c:auto val="1"/>
        <c:lblAlgn val="ctr"/>
        <c:lblOffset val="100"/>
        <c:noMultiLvlLbl val="0"/>
      </c:catAx>
      <c:valAx>
        <c:axId val="54697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6.3596399999999997</c:v>
                </c:pt>
                <c:pt idx="1">
                  <c:v>7.9810629999999998</c:v>
                </c:pt>
                <c:pt idx="2">
                  <c:v>7.3126407000000002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1070.0925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2032"/>
        <c:axId val="546976736"/>
      </c:barChart>
      <c:catAx>
        <c:axId val="54697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6736"/>
        <c:crosses val="autoZero"/>
        <c:auto val="1"/>
        <c:lblAlgn val="ctr"/>
        <c:lblOffset val="100"/>
        <c:noMultiLvlLbl val="0"/>
      </c:catAx>
      <c:valAx>
        <c:axId val="546976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19.859137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3600"/>
        <c:axId val="546972424"/>
      </c:barChart>
      <c:catAx>
        <c:axId val="5469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2424"/>
        <c:crosses val="autoZero"/>
        <c:auto val="1"/>
        <c:lblAlgn val="ctr"/>
        <c:lblOffset val="100"/>
        <c:noMultiLvlLbl val="0"/>
      </c:catAx>
      <c:valAx>
        <c:axId val="54697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78.981999999999999</c:v>
                </c:pt>
                <c:pt idx="1">
                  <c:v>6.3220000000000001</c:v>
                </c:pt>
                <c:pt idx="2">
                  <c:v>14.696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972816"/>
        <c:axId val="546973992"/>
      </c:barChart>
      <c:catAx>
        <c:axId val="54697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3992"/>
        <c:crosses val="autoZero"/>
        <c:auto val="1"/>
        <c:lblAlgn val="ctr"/>
        <c:lblOffset val="100"/>
        <c:noMultiLvlLbl val="0"/>
      </c:catAx>
      <c:valAx>
        <c:axId val="546973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2057.3440000000001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7128"/>
        <c:axId val="546978304"/>
      </c:barChart>
      <c:catAx>
        <c:axId val="54697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8304"/>
        <c:crosses val="autoZero"/>
        <c:auto val="1"/>
        <c:lblAlgn val="ctr"/>
        <c:lblOffset val="100"/>
        <c:noMultiLvlLbl val="0"/>
      </c:catAx>
      <c:valAx>
        <c:axId val="546978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195.95412999999999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5168"/>
        <c:axId val="546975560"/>
      </c:barChart>
      <c:catAx>
        <c:axId val="54697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5560"/>
        <c:crosses val="autoZero"/>
        <c:auto val="1"/>
        <c:lblAlgn val="ctr"/>
        <c:lblOffset val="100"/>
        <c:noMultiLvlLbl val="0"/>
      </c:catAx>
      <c:valAx>
        <c:axId val="546975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613.29736000000003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4200"/>
        <c:axId val="547164984"/>
      </c:barChart>
      <c:catAx>
        <c:axId val="54716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4984"/>
        <c:crosses val="autoZero"/>
        <c:auto val="1"/>
        <c:lblAlgn val="ctr"/>
        <c:lblOffset val="100"/>
        <c:noMultiLvlLbl val="0"/>
      </c:catAx>
      <c:valAx>
        <c:axId val="54716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2.3930075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7400"/>
        <c:axId val="544938968"/>
      </c:barChart>
      <c:catAx>
        <c:axId val="54493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8968"/>
        <c:crosses val="autoZero"/>
        <c:auto val="1"/>
        <c:lblAlgn val="ctr"/>
        <c:lblOffset val="100"/>
        <c:noMultiLvlLbl val="0"/>
      </c:catAx>
      <c:valAx>
        <c:axId val="54493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8456.5210000000006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5376"/>
        <c:axId val="547169296"/>
      </c:barChart>
      <c:catAx>
        <c:axId val="54716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9296"/>
        <c:crosses val="autoZero"/>
        <c:auto val="1"/>
        <c:lblAlgn val="ctr"/>
        <c:lblOffset val="100"/>
        <c:noMultiLvlLbl val="0"/>
      </c:catAx>
      <c:valAx>
        <c:axId val="54716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20.746296000000001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6160"/>
        <c:axId val="547166944"/>
      </c:barChart>
      <c:catAx>
        <c:axId val="54716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6944"/>
        <c:crosses val="autoZero"/>
        <c:auto val="1"/>
        <c:lblAlgn val="ctr"/>
        <c:lblOffset val="100"/>
        <c:noMultiLvlLbl val="0"/>
      </c:catAx>
      <c:valAx>
        <c:axId val="54716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1.9830477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8120"/>
        <c:axId val="547167728"/>
      </c:barChart>
      <c:catAx>
        <c:axId val="54716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7728"/>
        <c:crosses val="autoZero"/>
        <c:auto val="1"/>
        <c:lblAlgn val="ctr"/>
        <c:lblOffset val="100"/>
        <c:noMultiLvlLbl val="0"/>
      </c:catAx>
      <c:valAx>
        <c:axId val="54716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457.92264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9360"/>
        <c:axId val="544939752"/>
      </c:barChart>
      <c:catAx>
        <c:axId val="54493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9752"/>
        <c:crosses val="autoZero"/>
        <c:auto val="1"/>
        <c:lblAlgn val="ctr"/>
        <c:lblOffset val="100"/>
        <c:noMultiLvlLbl val="0"/>
      </c:catAx>
      <c:valAx>
        <c:axId val="54493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1.7858824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28776"/>
        <c:axId val="544929168"/>
      </c:barChart>
      <c:catAx>
        <c:axId val="54492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29168"/>
        <c:crosses val="autoZero"/>
        <c:auto val="1"/>
        <c:lblAlgn val="ctr"/>
        <c:lblOffset val="100"/>
        <c:noMultiLvlLbl val="0"/>
      </c:catAx>
      <c:valAx>
        <c:axId val="544929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2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19.713266000000001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0344"/>
        <c:axId val="544943672"/>
      </c:barChart>
      <c:catAx>
        <c:axId val="544930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3672"/>
        <c:crosses val="autoZero"/>
        <c:auto val="1"/>
        <c:lblAlgn val="ctr"/>
        <c:lblOffset val="100"/>
        <c:noMultiLvlLbl val="0"/>
      </c:catAx>
      <c:valAx>
        <c:axId val="54494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1.9830477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4064"/>
        <c:axId val="544941320"/>
      </c:barChart>
      <c:catAx>
        <c:axId val="54494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1320"/>
        <c:crosses val="autoZero"/>
        <c:auto val="1"/>
        <c:lblAlgn val="ctr"/>
        <c:lblOffset val="100"/>
        <c:noMultiLvlLbl val="0"/>
      </c:catAx>
      <c:valAx>
        <c:axId val="544941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856.70952999999997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2496"/>
        <c:axId val="544941712"/>
      </c:barChart>
      <c:catAx>
        <c:axId val="54494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1712"/>
        <c:crosses val="autoZero"/>
        <c:auto val="1"/>
        <c:lblAlgn val="ctr"/>
        <c:lblOffset val="100"/>
        <c:noMultiLvlLbl val="0"/>
      </c:catAx>
      <c:valAx>
        <c:axId val="54494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4.3606954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3280"/>
        <c:axId val="262638568"/>
      </c:barChart>
      <c:catAx>
        <c:axId val="54494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38568"/>
        <c:crosses val="autoZero"/>
        <c:auto val="1"/>
        <c:lblAlgn val="ctr"/>
        <c:lblOffset val="100"/>
        <c:noMultiLvlLbl val="0"/>
      </c:catAx>
      <c:valAx>
        <c:axId val="26263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노상규, ID : H1900753)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14:14:48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2000</v>
      </c>
      <c r="C6" s="59">
        <f>'DRIs DATA 입력'!C6</f>
        <v>2057.3440000000001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69.290869999999998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35.80086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78.981999999999999</v>
      </c>
      <c r="G8" s="59">
        <f>'DRIs DATA 입력'!G8</f>
        <v>6.3220000000000001</v>
      </c>
      <c r="H8" s="59">
        <f>'DRIs DATA 입력'!H8</f>
        <v>14.696</v>
      </c>
      <c r="I8" s="55"/>
      <c r="J8" s="59" t="s">
        <v>215</v>
      </c>
      <c r="K8" s="59">
        <f>'DRIs DATA 입력'!K8</f>
        <v>7.3719999999999999</v>
      </c>
      <c r="L8" s="59">
        <f>'DRIs DATA 입력'!L8</f>
        <v>10.362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1070.0925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19.859137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2.3930075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457.92264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195.95412999999999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1.9254811999999999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1.7858824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19.713266000000001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1.9830477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856.70952999999997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4.3606954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2.7086253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2.8290183999999998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613.29736000000003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1363.3594000000001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8456.5210000000006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4084.8566999999998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131.49501000000001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183.35567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20.746296000000001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12.512930000000001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926.71400000000006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1.579506E-2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5.1132153999999996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66.261030000000005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83.894049999999993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7" sqref="H5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276</v>
      </c>
      <c r="B1" s="55" t="s">
        <v>333</v>
      </c>
      <c r="G1" s="56" t="s">
        <v>277</v>
      </c>
      <c r="H1" s="55" t="s">
        <v>334</v>
      </c>
    </row>
    <row r="3" spans="1:27" x14ac:dyDescent="0.3">
      <c r="A3" s="65" t="s">
        <v>278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279</v>
      </c>
      <c r="B4" s="66"/>
      <c r="C4" s="66"/>
      <c r="E4" s="62" t="s">
        <v>280</v>
      </c>
      <c r="F4" s="63"/>
      <c r="G4" s="63"/>
      <c r="H4" s="64"/>
      <c r="J4" s="62" t="s">
        <v>322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281</v>
      </c>
      <c r="V4" s="66"/>
      <c r="W4" s="66"/>
      <c r="X4" s="66"/>
      <c r="Y4" s="66"/>
      <c r="Z4" s="66"/>
    </row>
    <row r="5" spans="1:27" x14ac:dyDescent="0.3">
      <c r="A5" s="60"/>
      <c r="B5" s="60" t="s">
        <v>282</v>
      </c>
      <c r="C5" s="60" t="s">
        <v>283</v>
      </c>
      <c r="E5" s="60"/>
      <c r="F5" s="60" t="s">
        <v>49</v>
      </c>
      <c r="G5" s="60" t="s">
        <v>284</v>
      </c>
      <c r="H5" s="60" t="s">
        <v>45</v>
      </c>
      <c r="J5" s="60"/>
      <c r="K5" s="60" t="s">
        <v>285</v>
      </c>
      <c r="L5" s="60" t="s">
        <v>286</v>
      </c>
      <c r="N5" s="60"/>
      <c r="O5" s="60" t="s">
        <v>287</v>
      </c>
      <c r="P5" s="60" t="s">
        <v>288</v>
      </c>
      <c r="Q5" s="60" t="s">
        <v>289</v>
      </c>
      <c r="R5" s="60" t="s">
        <v>290</v>
      </c>
      <c r="S5" s="60" t="s">
        <v>283</v>
      </c>
      <c r="U5" s="60"/>
      <c r="V5" s="60" t="s">
        <v>287</v>
      </c>
      <c r="W5" s="60" t="s">
        <v>288</v>
      </c>
      <c r="X5" s="60" t="s">
        <v>289</v>
      </c>
      <c r="Y5" s="60" t="s">
        <v>290</v>
      </c>
      <c r="Z5" s="60" t="s">
        <v>283</v>
      </c>
    </row>
    <row r="6" spans="1:27" x14ac:dyDescent="0.3">
      <c r="A6" s="60" t="s">
        <v>279</v>
      </c>
      <c r="B6" s="60">
        <v>2000</v>
      </c>
      <c r="C6" s="60">
        <v>2057.3440000000001</v>
      </c>
      <c r="E6" s="60" t="s">
        <v>291</v>
      </c>
      <c r="F6" s="60">
        <v>55</v>
      </c>
      <c r="G6" s="60">
        <v>15</v>
      </c>
      <c r="H6" s="60">
        <v>7</v>
      </c>
      <c r="J6" s="60" t="s">
        <v>291</v>
      </c>
      <c r="K6" s="60">
        <v>0.1</v>
      </c>
      <c r="L6" s="60">
        <v>4</v>
      </c>
      <c r="N6" s="60" t="s">
        <v>323</v>
      </c>
      <c r="O6" s="60">
        <v>45</v>
      </c>
      <c r="P6" s="60">
        <v>55</v>
      </c>
      <c r="Q6" s="60">
        <v>0</v>
      </c>
      <c r="R6" s="60">
        <v>0</v>
      </c>
      <c r="S6" s="60">
        <v>69.290869999999998</v>
      </c>
      <c r="U6" s="60" t="s">
        <v>292</v>
      </c>
      <c r="V6" s="60">
        <v>0</v>
      </c>
      <c r="W6" s="60">
        <v>0</v>
      </c>
      <c r="X6" s="60">
        <v>25</v>
      </c>
      <c r="Y6" s="60">
        <v>0</v>
      </c>
      <c r="Z6" s="60">
        <v>35.80086</v>
      </c>
    </row>
    <row r="7" spans="1:27" x14ac:dyDescent="0.3">
      <c r="E7" s="60" t="s">
        <v>324</v>
      </c>
      <c r="F7" s="60">
        <v>65</v>
      </c>
      <c r="G7" s="60">
        <v>30</v>
      </c>
      <c r="H7" s="60">
        <v>20</v>
      </c>
      <c r="J7" s="60" t="s">
        <v>324</v>
      </c>
      <c r="K7" s="60">
        <v>1</v>
      </c>
      <c r="L7" s="60">
        <v>10</v>
      </c>
    </row>
    <row r="8" spans="1:27" x14ac:dyDescent="0.3">
      <c r="E8" s="60" t="s">
        <v>293</v>
      </c>
      <c r="F8" s="60">
        <v>78.981999999999999</v>
      </c>
      <c r="G8" s="60">
        <v>6.3220000000000001</v>
      </c>
      <c r="H8" s="60">
        <v>14.696</v>
      </c>
      <c r="J8" s="60" t="s">
        <v>293</v>
      </c>
      <c r="K8" s="60">
        <v>7.3719999999999999</v>
      </c>
      <c r="L8" s="60">
        <v>10.362</v>
      </c>
    </row>
    <row r="13" spans="1:27" x14ac:dyDescent="0.3">
      <c r="A13" s="61" t="s">
        <v>294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295</v>
      </c>
      <c r="B14" s="66"/>
      <c r="C14" s="66"/>
      <c r="D14" s="66"/>
      <c r="E14" s="66"/>
      <c r="F14" s="66"/>
      <c r="H14" s="66" t="s">
        <v>296</v>
      </c>
      <c r="I14" s="66"/>
      <c r="J14" s="66"/>
      <c r="K14" s="66"/>
      <c r="L14" s="66"/>
      <c r="M14" s="66"/>
      <c r="O14" s="66" t="s">
        <v>325</v>
      </c>
      <c r="P14" s="66"/>
      <c r="Q14" s="66"/>
      <c r="R14" s="66"/>
      <c r="S14" s="66"/>
      <c r="T14" s="66"/>
      <c r="V14" s="66" t="s">
        <v>297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287</v>
      </c>
      <c r="C15" s="60" t="s">
        <v>288</v>
      </c>
      <c r="D15" s="60" t="s">
        <v>289</v>
      </c>
      <c r="E15" s="60" t="s">
        <v>290</v>
      </c>
      <c r="F15" s="60" t="s">
        <v>283</v>
      </c>
      <c r="H15" s="60"/>
      <c r="I15" s="60" t="s">
        <v>287</v>
      </c>
      <c r="J15" s="60" t="s">
        <v>288</v>
      </c>
      <c r="K15" s="60" t="s">
        <v>289</v>
      </c>
      <c r="L15" s="60" t="s">
        <v>290</v>
      </c>
      <c r="M15" s="60" t="s">
        <v>283</v>
      </c>
      <c r="O15" s="60"/>
      <c r="P15" s="60" t="s">
        <v>287</v>
      </c>
      <c r="Q15" s="60" t="s">
        <v>288</v>
      </c>
      <c r="R15" s="60" t="s">
        <v>289</v>
      </c>
      <c r="S15" s="60" t="s">
        <v>290</v>
      </c>
      <c r="T15" s="60" t="s">
        <v>283</v>
      </c>
      <c r="V15" s="60"/>
      <c r="W15" s="60" t="s">
        <v>287</v>
      </c>
      <c r="X15" s="60" t="s">
        <v>288</v>
      </c>
      <c r="Y15" s="60" t="s">
        <v>289</v>
      </c>
      <c r="Z15" s="60" t="s">
        <v>290</v>
      </c>
      <c r="AA15" s="60" t="s">
        <v>283</v>
      </c>
    </row>
    <row r="16" spans="1:27" x14ac:dyDescent="0.3">
      <c r="A16" s="60" t="s">
        <v>298</v>
      </c>
      <c r="B16" s="60">
        <v>500</v>
      </c>
      <c r="C16" s="60">
        <v>700</v>
      </c>
      <c r="D16" s="60">
        <v>0</v>
      </c>
      <c r="E16" s="60">
        <v>3000</v>
      </c>
      <c r="F16" s="60">
        <v>1070.0925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19.859137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2.3930075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457.92264</v>
      </c>
    </row>
    <row r="23" spans="1:62" x14ac:dyDescent="0.3">
      <c r="A23" s="61" t="s">
        <v>299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300</v>
      </c>
      <c r="B24" s="66"/>
      <c r="C24" s="66"/>
      <c r="D24" s="66"/>
      <c r="E24" s="66"/>
      <c r="F24" s="66"/>
      <c r="H24" s="66" t="s">
        <v>301</v>
      </c>
      <c r="I24" s="66"/>
      <c r="J24" s="66"/>
      <c r="K24" s="66"/>
      <c r="L24" s="66"/>
      <c r="M24" s="66"/>
      <c r="O24" s="66" t="s">
        <v>302</v>
      </c>
      <c r="P24" s="66"/>
      <c r="Q24" s="66"/>
      <c r="R24" s="66"/>
      <c r="S24" s="66"/>
      <c r="T24" s="66"/>
      <c r="V24" s="66" t="s">
        <v>326</v>
      </c>
      <c r="W24" s="66"/>
      <c r="X24" s="66"/>
      <c r="Y24" s="66"/>
      <c r="Z24" s="66"/>
      <c r="AA24" s="66"/>
      <c r="AC24" s="66" t="s">
        <v>303</v>
      </c>
      <c r="AD24" s="66"/>
      <c r="AE24" s="66"/>
      <c r="AF24" s="66"/>
      <c r="AG24" s="66"/>
      <c r="AH24" s="66"/>
      <c r="AJ24" s="66" t="s">
        <v>304</v>
      </c>
      <c r="AK24" s="66"/>
      <c r="AL24" s="66"/>
      <c r="AM24" s="66"/>
      <c r="AN24" s="66"/>
      <c r="AO24" s="66"/>
      <c r="AQ24" s="66" t="s">
        <v>305</v>
      </c>
      <c r="AR24" s="66"/>
      <c r="AS24" s="66"/>
      <c r="AT24" s="66"/>
      <c r="AU24" s="66"/>
      <c r="AV24" s="66"/>
      <c r="AX24" s="66" t="s">
        <v>306</v>
      </c>
      <c r="AY24" s="66"/>
      <c r="AZ24" s="66"/>
      <c r="BA24" s="66"/>
      <c r="BB24" s="66"/>
      <c r="BC24" s="66"/>
      <c r="BE24" s="66" t="s">
        <v>307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287</v>
      </c>
      <c r="C25" s="60" t="s">
        <v>288</v>
      </c>
      <c r="D25" s="60" t="s">
        <v>289</v>
      </c>
      <c r="E25" s="60" t="s">
        <v>290</v>
      </c>
      <c r="F25" s="60" t="s">
        <v>283</v>
      </c>
      <c r="H25" s="60"/>
      <c r="I25" s="60" t="s">
        <v>287</v>
      </c>
      <c r="J25" s="60" t="s">
        <v>288</v>
      </c>
      <c r="K25" s="60" t="s">
        <v>289</v>
      </c>
      <c r="L25" s="60" t="s">
        <v>290</v>
      </c>
      <c r="M25" s="60" t="s">
        <v>283</v>
      </c>
      <c r="O25" s="60"/>
      <c r="P25" s="60" t="s">
        <v>287</v>
      </c>
      <c r="Q25" s="60" t="s">
        <v>288</v>
      </c>
      <c r="R25" s="60" t="s">
        <v>289</v>
      </c>
      <c r="S25" s="60" t="s">
        <v>290</v>
      </c>
      <c r="T25" s="60" t="s">
        <v>283</v>
      </c>
      <c r="V25" s="60"/>
      <c r="W25" s="60" t="s">
        <v>287</v>
      </c>
      <c r="X25" s="60" t="s">
        <v>288</v>
      </c>
      <c r="Y25" s="60" t="s">
        <v>289</v>
      </c>
      <c r="Z25" s="60" t="s">
        <v>290</v>
      </c>
      <c r="AA25" s="60" t="s">
        <v>283</v>
      </c>
      <c r="AC25" s="60"/>
      <c r="AD25" s="60" t="s">
        <v>287</v>
      </c>
      <c r="AE25" s="60" t="s">
        <v>288</v>
      </c>
      <c r="AF25" s="60" t="s">
        <v>289</v>
      </c>
      <c r="AG25" s="60" t="s">
        <v>290</v>
      </c>
      <c r="AH25" s="60" t="s">
        <v>283</v>
      </c>
      <c r="AJ25" s="60"/>
      <c r="AK25" s="60" t="s">
        <v>287</v>
      </c>
      <c r="AL25" s="60" t="s">
        <v>288</v>
      </c>
      <c r="AM25" s="60" t="s">
        <v>289</v>
      </c>
      <c r="AN25" s="60" t="s">
        <v>290</v>
      </c>
      <c r="AO25" s="60" t="s">
        <v>283</v>
      </c>
      <c r="AQ25" s="60"/>
      <c r="AR25" s="60" t="s">
        <v>287</v>
      </c>
      <c r="AS25" s="60" t="s">
        <v>288</v>
      </c>
      <c r="AT25" s="60" t="s">
        <v>289</v>
      </c>
      <c r="AU25" s="60" t="s">
        <v>290</v>
      </c>
      <c r="AV25" s="60" t="s">
        <v>283</v>
      </c>
      <c r="AX25" s="60"/>
      <c r="AY25" s="60" t="s">
        <v>287</v>
      </c>
      <c r="AZ25" s="60" t="s">
        <v>288</v>
      </c>
      <c r="BA25" s="60" t="s">
        <v>289</v>
      </c>
      <c r="BB25" s="60" t="s">
        <v>290</v>
      </c>
      <c r="BC25" s="60" t="s">
        <v>283</v>
      </c>
      <c r="BE25" s="60"/>
      <c r="BF25" s="60" t="s">
        <v>287</v>
      </c>
      <c r="BG25" s="60" t="s">
        <v>288</v>
      </c>
      <c r="BH25" s="60" t="s">
        <v>289</v>
      </c>
      <c r="BI25" s="60" t="s">
        <v>290</v>
      </c>
      <c r="BJ25" s="60" t="s">
        <v>283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195.95412999999999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1.9254811999999999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1.7858824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19.713266000000001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1.9830477</v>
      </c>
      <c r="AJ26" s="60" t="s">
        <v>308</v>
      </c>
      <c r="AK26" s="60">
        <v>320</v>
      </c>
      <c r="AL26" s="60">
        <v>400</v>
      </c>
      <c r="AM26" s="60">
        <v>0</v>
      </c>
      <c r="AN26" s="60">
        <v>1000</v>
      </c>
      <c r="AO26" s="60">
        <v>856.70952999999997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4.3606954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2.7086253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2.8290183999999998</v>
      </c>
    </row>
    <row r="33" spans="1:68" x14ac:dyDescent="0.3">
      <c r="A33" s="61" t="s">
        <v>327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309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310</v>
      </c>
      <c r="W34" s="66"/>
      <c r="X34" s="66"/>
      <c r="Y34" s="66"/>
      <c r="Z34" s="66"/>
      <c r="AA34" s="66"/>
      <c r="AC34" s="66" t="s">
        <v>311</v>
      </c>
      <c r="AD34" s="66"/>
      <c r="AE34" s="66"/>
      <c r="AF34" s="66"/>
      <c r="AG34" s="66"/>
      <c r="AH34" s="66"/>
      <c r="AJ34" s="66" t="s">
        <v>312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287</v>
      </c>
      <c r="C35" s="60" t="s">
        <v>288</v>
      </c>
      <c r="D35" s="60" t="s">
        <v>289</v>
      </c>
      <c r="E35" s="60" t="s">
        <v>290</v>
      </c>
      <c r="F35" s="60" t="s">
        <v>283</v>
      </c>
      <c r="H35" s="60"/>
      <c r="I35" s="60" t="s">
        <v>287</v>
      </c>
      <c r="J35" s="60" t="s">
        <v>288</v>
      </c>
      <c r="K35" s="60" t="s">
        <v>289</v>
      </c>
      <c r="L35" s="60" t="s">
        <v>290</v>
      </c>
      <c r="M35" s="60" t="s">
        <v>283</v>
      </c>
      <c r="O35" s="60"/>
      <c r="P35" s="60" t="s">
        <v>287</v>
      </c>
      <c r="Q35" s="60" t="s">
        <v>288</v>
      </c>
      <c r="R35" s="60" t="s">
        <v>289</v>
      </c>
      <c r="S35" s="60" t="s">
        <v>290</v>
      </c>
      <c r="T35" s="60" t="s">
        <v>283</v>
      </c>
      <c r="V35" s="60"/>
      <c r="W35" s="60" t="s">
        <v>287</v>
      </c>
      <c r="X35" s="60" t="s">
        <v>288</v>
      </c>
      <c r="Y35" s="60" t="s">
        <v>289</v>
      </c>
      <c r="Z35" s="60" t="s">
        <v>290</v>
      </c>
      <c r="AA35" s="60" t="s">
        <v>283</v>
      </c>
      <c r="AC35" s="60"/>
      <c r="AD35" s="60" t="s">
        <v>287</v>
      </c>
      <c r="AE35" s="60" t="s">
        <v>288</v>
      </c>
      <c r="AF35" s="60" t="s">
        <v>289</v>
      </c>
      <c r="AG35" s="60" t="s">
        <v>290</v>
      </c>
      <c r="AH35" s="60" t="s">
        <v>283</v>
      </c>
      <c r="AJ35" s="60"/>
      <c r="AK35" s="60" t="s">
        <v>287</v>
      </c>
      <c r="AL35" s="60" t="s">
        <v>288</v>
      </c>
      <c r="AM35" s="60" t="s">
        <v>289</v>
      </c>
      <c r="AN35" s="60" t="s">
        <v>290</v>
      </c>
      <c r="AO35" s="60" t="s">
        <v>283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613.29736000000003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1363.3594000000001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8456.5210000000006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4084.8566999999998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131.49501000000001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183.35567</v>
      </c>
    </row>
    <row r="43" spans="1:68" x14ac:dyDescent="0.3">
      <c r="A43" s="61" t="s">
        <v>313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314</v>
      </c>
      <c r="B44" s="66"/>
      <c r="C44" s="66"/>
      <c r="D44" s="66"/>
      <c r="E44" s="66"/>
      <c r="F44" s="66"/>
      <c r="H44" s="66" t="s">
        <v>328</v>
      </c>
      <c r="I44" s="66"/>
      <c r="J44" s="66"/>
      <c r="K44" s="66"/>
      <c r="L44" s="66"/>
      <c r="M44" s="66"/>
      <c r="O44" s="66" t="s">
        <v>315</v>
      </c>
      <c r="P44" s="66"/>
      <c r="Q44" s="66"/>
      <c r="R44" s="66"/>
      <c r="S44" s="66"/>
      <c r="T44" s="66"/>
      <c r="V44" s="66" t="s">
        <v>316</v>
      </c>
      <c r="W44" s="66"/>
      <c r="X44" s="66"/>
      <c r="Y44" s="66"/>
      <c r="Z44" s="66"/>
      <c r="AA44" s="66"/>
      <c r="AC44" s="66" t="s">
        <v>317</v>
      </c>
      <c r="AD44" s="66"/>
      <c r="AE44" s="66"/>
      <c r="AF44" s="66"/>
      <c r="AG44" s="66"/>
      <c r="AH44" s="66"/>
      <c r="AJ44" s="66" t="s">
        <v>318</v>
      </c>
      <c r="AK44" s="66"/>
      <c r="AL44" s="66"/>
      <c r="AM44" s="66"/>
      <c r="AN44" s="66"/>
      <c r="AO44" s="66"/>
      <c r="AQ44" s="66" t="s">
        <v>319</v>
      </c>
      <c r="AR44" s="66"/>
      <c r="AS44" s="66"/>
      <c r="AT44" s="66"/>
      <c r="AU44" s="66"/>
      <c r="AV44" s="66"/>
      <c r="AX44" s="66" t="s">
        <v>329</v>
      </c>
      <c r="AY44" s="66"/>
      <c r="AZ44" s="66"/>
      <c r="BA44" s="66"/>
      <c r="BB44" s="66"/>
      <c r="BC44" s="66"/>
      <c r="BE44" s="66" t="s">
        <v>330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287</v>
      </c>
      <c r="C45" s="60" t="s">
        <v>288</v>
      </c>
      <c r="D45" s="60" t="s">
        <v>289</v>
      </c>
      <c r="E45" s="60" t="s">
        <v>290</v>
      </c>
      <c r="F45" s="60" t="s">
        <v>283</v>
      </c>
      <c r="H45" s="60"/>
      <c r="I45" s="60" t="s">
        <v>287</v>
      </c>
      <c r="J45" s="60" t="s">
        <v>288</v>
      </c>
      <c r="K45" s="60" t="s">
        <v>289</v>
      </c>
      <c r="L45" s="60" t="s">
        <v>290</v>
      </c>
      <c r="M45" s="60" t="s">
        <v>283</v>
      </c>
      <c r="O45" s="60"/>
      <c r="P45" s="60" t="s">
        <v>287</v>
      </c>
      <c r="Q45" s="60" t="s">
        <v>288</v>
      </c>
      <c r="R45" s="60" t="s">
        <v>289</v>
      </c>
      <c r="S45" s="60" t="s">
        <v>290</v>
      </c>
      <c r="T45" s="60" t="s">
        <v>283</v>
      </c>
      <c r="V45" s="60"/>
      <c r="W45" s="60" t="s">
        <v>287</v>
      </c>
      <c r="X45" s="60" t="s">
        <v>288</v>
      </c>
      <c r="Y45" s="60" t="s">
        <v>289</v>
      </c>
      <c r="Z45" s="60" t="s">
        <v>290</v>
      </c>
      <c r="AA45" s="60" t="s">
        <v>283</v>
      </c>
      <c r="AC45" s="60"/>
      <c r="AD45" s="60" t="s">
        <v>287</v>
      </c>
      <c r="AE45" s="60" t="s">
        <v>288</v>
      </c>
      <c r="AF45" s="60" t="s">
        <v>289</v>
      </c>
      <c r="AG45" s="60" t="s">
        <v>290</v>
      </c>
      <c r="AH45" s="60" t="s">
        <v>283</v>
      </c>
      <c r="AJ45" s="60"/>
      <c r="AK45" s="60" t="s">
        <v>287</v>
      </c>
      <c r="AL45" s="60" t="s">
        <v>288</v>
      </c>
      <c r="AM45" s="60" t="s">
        <v>289</v>
      </c>
      <c r="AN45" s="60" t="s">
        <v>290</v>
      </c>
      <c r="AO45" s="60" t="s">
        <v>283</v>
      </c>
      <c r="AQ45" s="60"/>
      <c r="AR45" s="60" t="s">
        <v>287</v>
      </c>
      <c r="AS45" s="60" t="s">
        <v>288</v>
      </c>
      <c r="AT45" s="60" t="s">
        <v>289</v>
      </c>
      <c r="AU45" s="60" t="s">
        <v>290</v>
      </c>
      <c r="AV45" s="60" t="s">
        <v>283</v>
      </c>
      <c r="AX45" s="60"/>
      <c r="AY45" s="60" t="s">
        <v>287</v>
      </c>
      <c r="AZ45" s="60" t="s">
        <v>288</v>
      </c>
      <c r="BA45" s="60" t="s">
        <v>289</v>
      </c>
      <c r="BB45" s="60" t="s">
        <v>290</v>
      </c>
      <c r="BC45" s="60" t="s">
        <v>283</v>
      </c>
      <c r="BE45" s="60"/>
      <c r="BF45" s="60" t="s">
        <v>287</v>
      </c>
      <c r="BG45" s="60" t="s">
        <v>288</v>
      </c>
      <c r="BH45" s="60" t="s">
        <v>289</v>
      </c>
      <c r="BI45" s="60" t="s">
        <v>290</v>
      </c>
      <c r="BJ45" s="60" t="s">
        <v>283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20.746296000000001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12.512930000000001</v>
      </c>
      <c r="O46" s="60" t="s">
        <v>331</v>
      </c>
      <c r="P46" s="60">
        <v>600</v>
      </c>
      <c r="Q46" s="60">
        <v>800</v>
      </c>
      <c r="R46" s="60">
        <v>0</v>
      </c>
      <c r="S46" s="60">
        <v>10000</v>
      </c>
      <c r="T46" s="60">
        <v>926.71400000000006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1.579506E-2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5.1132153999999996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66.261030000000005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83.894049999999993</v>
      </c>
      <c r="AX46" s="60" t="s">
        <v>320</v>
      </c>
      <c r="AY46" s="60"/>
      <c r="AZ46" s="60"/>
      <c r="BA46" s="60"/>
      <c r="BB46" s="60"/>
      <c r="BC46" s="60"/>
      <c r="BE46" s="60" t="s">
        <v>321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332</v>
      </c>
      <c r="D2" s="55">
        <v>74</v>
      </c>
      <c r="E2" s="55">
        <v>2057.3440000000001</v>
      </c>
      <c r="F2" s="55">
        <v>372.39440000000002</v>
      </c>
      <c r="G2" s="55">
        <v>29.80969</v>
      </c>
      <c r="H2" s="55">
        <v>15.469487000000001</v>
      </c>
      <c r="I2" s="55">
        <v>14.340203000000001</v>
      </c>
      <c r="J2" s="55">
        <v>69.290869999999998</v>
      </c>
      <c r="K2" s="55">
        <v>46.441989999999997</v>
      </c>
      <c r="L2" s="55">
        <v>22.848880000000001</v>
      </c>
      <c r="M2" s="55">
        <v>35.80086</v>
      </c>
      <c r="N2" s="55">
        <v>3.0117118</v>
      </c>
      <c r="O2" s="55">
        <v>20.315605000000001</v>
      </c>
      <c r="P2" s="55">
        <v>1043.2064</v>
      </c>
      <c r="Q2" s="55">
        <v>34.823149999999998</v>
      </c>
      <c r="R2" s="55">
        <v>1070.0925</v>
      </c>
      <c r="S2" s="55">
        <v>135.84761</v>
      </c>
      <c r="T2" s="55">
        <v>11210.933999999999</v>
      </c>
      <c r="U2" s="55">
        <v>2.3930075</v>
      </c>
      <c r="V2" s="55">
        <v>19.859137</v>
      </c>
      <c r="W2" s="55">
        <v>457.92264</v>
      </c>
      <c r="X2" s="55">
        <v>195.95412999999999</v>
      </c>
      <c r="Y2" s="55">
        <v>1.9254811999999999</v>
      </c>
      <c r="Z2" s="55">
        <v>1.7858824</v>
      </c>
      <c r="AA2" s="55">
        <v>19.713266000000001</v>
      </c>
      <c r="AB2" s="55">
        <v>1.9830477</v>
      </c>
      <c r="AC2" s="55">
        <v>856.70952999999997</v>
      </c>
      <c r="AD2" s="55">
        <v>4.3606954</v>
      </c>
      <c r="AE2" s="55">
        <v>2.7086253</v>
      </c>
      <c r="AF2" s="55">
        <v>2.8290183999999998</v>
      </c>
      <c r="AG2" s="55">
        <v>613.29736000000003</v>
      </c>
      <c r="AH2" s="55">
        <v>447.22942999999998</v>
      </c>
      <c r="AI2" s="55">
        <v>166.06795</v>
      </c>
      <c r="AJ2" s="55">
        <v>1363.3594000000001</v>
      </c>
      <c r="AK2" s="55">
        <v>8456.5210000000006</v>
      </c>
      <c r="AL2" s="55">
        <v>131.49501000000001</v>
      </c>
      <c r="AM2" s="55">
        <v>4084.8566999999998</v>
      </c>
      <c r="AN2" s="55">
        <v>183.35567</v>
      </c>
      <c r="AO2" s="55">
        <v>20.746296000000001</v>
      </c>
      <c r="AP2" s="55">
        <v>17.313020000000002</v>
      </c>
      <c r="AQ2" s="55">
        <v>3.4332742999999999</v>
      </c>
      <c r="AR2" s="55">
        <v>12.512930000000001</v>
      </c>
      <c r="AS2" s="55">
        <v>926.71400000000006</v>
      </c>
      <c r="AT2" s="55">
        <v>1.579506E-2</v>
      </c>
      <c r="AU2" s="55">
        <v>5.1132153999999996</v>
      </c>
      <c r="AV2" s="55">
        <v>66.261030000000005</v>
      </c>
      <c r="AW2" s="55">
        <v>83.894049999999993</v>
      </c>
      <c r="AX2" s="55">
        <v>0.36042076000000001</v>
      </c>
      <c r="AY2" s="55">
        <v>0.74361043999999998</v>
      </c>
      <c r="AZ2" s="55">
        <v>399.38083</v>
      </c>
      <c r="BA2" s="55">
        <v>21.697592</v>
      </c>
      <c r="BB2" s="55">
        <v>6.3596399999999997</v>
      </c>
      <c r="BC2" s="55">
        <v>7.9810629999999998</v>
      </c>
      <c r="BD2" s="55">
        <v>7.3126407000000002</v>
      </c>
      <c r="BE2" s="55">
        <v>0.50357293999999997</v>
      </c>
      <c r="BF2" s="55">
        <v>2.9437115</v>
      </c>
      <c r="BG2" s="55">
        <v>3.4693620000000001E-3</v>
      </c>
      <c r="BH2" s="55">
        <v>4.3098614999999996E-3</v>
      </c>
      <c r="BI2" s="55">
        <v>3.3103973000000002E-3</v>
      </c>
      <c r="BJ2" s="55">
        <v>2.4727019999999999E-2</v>
      </c>
      <c r="BK2" s="55">
        <v>2.6687400000000001E-4</v>
      </c>
      <c r="BL2" s="55">
        <v>0.30473699999999998</v>
      </c>
      <c r="BM2" s="55">
        <v>3.8857919999999999</v>
      </c>
      <c r="BN2" s="55">
        <v>1.3071032</v>
      </c>
      <c r="BO2" s="55">
        <v>71.517899999999997</v>
      </c>
      <c r="BP2" s="55">
        <v>13.194827999999999</v>
      </c>
      <c r="BQ2" s="55">
        <v>26.081211</v>
      </c>
      <c r="BR2" s="55">
        <v>85.516220000000004</v>
      </c>
      <c r="BS2" s="55">
        <v>22.006104000000001</v>
      </c>
      <c r="BT2" s="55">
        <v>15.267543</v>
      </c>
      <c r="BU2" s="55">
        <v>4.7198845999999999E-3</v>
      </c>
      <c r="BV2" s="55">
        <v>1.6383637E-2</v>
      </c>
      <c r="BW2" s="55">
        <v>1.0078963999999999</v>
      </c>
      <c r="BX2" s="55">
        <v>1.2014322</v>
      </c>
      <c r="BY2" s="55">
        <v>0.10995293</v>
      </c>
      <c r="BZ2" s="55">
        <v>4.0793387000000002E-4</v>
      </c>
      <c r="CA2" s="55">
        <v>1.2142660000000001</v>
      </c>
      <c r="CB2" s="55">
        <v>9.1989370000000008E-3</v>
      </c>
      <c r="CC2" s="55">
        <v>0.35542332999999998</v>
      </c>
      <c r="CD2" s="55">
        <v>0.62256339999999999</v>
      </c>
      <c r="CE2" s="55">
        <v>2.4962075E-2</v>
      </c>
      <c r="CF2" s="55">
        <v>7.6787010000000003E-2</v>
      </c>
      <c r="CG2" s="55">
        <v>4.9500000000000003E-7</v>
      </c>
      <c r="CH2" s="55">
        <v>3.3818845E-2</v>
      </c>
      <c r="CI2" s="55">
        <v>7.7246405000000002E-8</v>
      </c>
      <c r="CJ2" s="55">
        <v>1.5238742000000001</v>
      </c>
      <c r="CK2" s="55">
        <v>6.8607815000000004E-3</v>
      </c>
      <c r="CL2" s="55">
        <v>0.49921223999999997</v>
      </c>
      <c r="CM2" s="55">
        <v>3.7250489999999998</v>
      </c>
      <c r="CN2" s="55">
        <v>1935.0210999999999</v>
      </c>
      <c r="CO2" s="55">
        <v>3352.0913</v>
      </c>
      <c r="CP2" s="55">
        <v>1394.1138000000001</v>
      </c>
      <c r="CQ2" s="55">
        <v>645.42944</v>
      </c>
      <c r="CR2" s="55">
        <v>400.29358000000002</v>
      </c>
      <c r="CS2" s="55">
        <v>443.33620000000002</v>
      </c>
      <c r="CT2" s="55">
        <v>1924.0556999999999</v>
      </c>
      <c r="CU2" s="55">
        <v>951.56679999999994</v>
      </c>
      <c r="CV2" s="55">
        <v>1446.1378</v>
      </c>
      <c r="CW2" s="55">
        <v>1049.2914000000001</v>
      </c>
      <c r="CX2" s="55">
        <v>351.30034999999998</v>
      </c>
      <c r="CY2" s="55">
        <v>2743.8476999999998</v>
      </c>
      <c r="CZ2" s="55">
        <v>1104.681</v>
      </c>
      <c r="DA2" s="55">
        <v>2718.5662000000002</v>
      </c>
      <c r="DB2" s="55">
        <v>3004.9922000000001</v>
      </c>
      <c r="DC2" s="55">
        <v>3603.8733000000002</v>
      </c>
      <c r="DD2" s="55">
        <v>5856.8257000000003</v>
      </c>
      <c r="DE2" s="55">
        <v>992.60486000000003</v>
      </c>
      <c r="DF2" s="55">
        <v>3408.0073000000002</v>
      </c>
      <c r="DG2" s="55">
        <v>1248.8856000000001</v>
      </c>
      <c r="DH2" s="55">
        <v>38.047629999999998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21.697592</v>
      </c>
      <c r="B6">
        <f>BB2</f>
        <v>6.3596399999999997</v>
      </c>
      <c r="C6">
        <f>BC2</f>
        <v>7.9810629999999998</v>
      </c>
      <c r="D6">
        <f>BD2</f>
        <v>7.3126407000000002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5" sqref="E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17213</v>
      </c>
      <c r="C2" s="51">
        <f ca="1">YEAR(TODAY())-YEAR(B2)+IF(TODAY()&gt;=DATE(YEAR(TODAY()),MONTH(B2),DAY(B2)),0,-1)</f>
        <v>74</v>
      </c>
      <c r="E2" s="47">
        <v>172.4</v>
      </c>
      <c r="F2" s="48" t="s">
        <v>275</v>
      </c>
      <c r="G2" s="47">
        <v>68.8</v>
      </c>
      <c r="H2" s="46" t="s">
        <v>40</v>
      </c>
      <c r="I2" s="67">
        <f>ROUND(G3/E3^2,1)</f>
        <v>23.1</v>
      </c>
    </row>
    <row r="3" spans="1:9" x14ac:dyDescent="0.3">
      <c r="E3" s="46">
        <f>E2/100</f>
        <v>1.724</v>
      </c>
      <c r="F3" s="46" t="s">
        <v>39</v>
      </c>
      <c r="G3" s="46">
        <f>G2</f>
        <v>68.8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44354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노상규, ID : H1900753)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14:14:48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44354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74</v>
      </c>
      <c r="G12" s="89"/>
      <c r="H12" s="89"/>
      <c r="I12" s="89"/>
      <c r="K12" s="118">
        <f>'개인정보 및 신체계측 입력'!E2</f>
        <v>172.4</v>
      </c>
      <c r="L12" s="119"/>
      <c r="M12" s="112">
        <f>'개인정보 및 신체계측 입력'!G2</f>
        <v>68.8</v>
      </c>
      <c r="N12" s="113"/>
      <c r="O12" s="108" t="s">
        <v>270</v>
      </c>
      <c r="P12" s="102"/>
      <c r="Q12" s="85">
        <f>'개인정보 및 신체계측 입력'!I2</f>
        <v>23.1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노상규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78.981999999999999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6.3220000000000001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14.696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0.9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10.4</v>
      </c>
      <c r="L72" s="34" t="s">
        <v>52</v>
      </c>
      <c r="M72" s="34">
        <f>ROUND('DRIs DATA'!K8,1)</f>
        <v>7.4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142.68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165.49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195.95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132.19999999999999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76.66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563.77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207.46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2000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2021-08-20T05:28:14Z</dcterms:modified>
</cp:coreProperties>
</file>