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6.97\연구서버\연구검체\H19_검진센터\결과지\발송완료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<sst xmlns="http://schemas.openxmlformats.org/spreadsheetml/2006/main" count="692" uniqueCount="338">
  <si>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</si>
  <si>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</si>
  <si>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</si>
  <si>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</si>
  <si>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</si>
  <si>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</si>
  <si>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</si>
  <si>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</si>
  <si>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</si>
  <si>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</si>
  <si>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</si>
  <si>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</si>
  <si>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</si>
  <si>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</si>
  <si>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</si>
  <si>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</si>
  <si>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</si>
  <si>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</si>
  <si>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</si>
  <si>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</si>
  <si>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</si>
  <si>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</si>
  <si>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</si>
  <si>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</si>
  <si>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</si>
  <si>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</si>
  <si>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</si>
  <si>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</si>
  <si>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</si>
  <si>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</si>
  <si>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</si>
  <si>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</si>
  <si>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</si>
  <si>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</si>
  <si>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</si>
  <si>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</si>
  <si>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</si>
  <si>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</si>
  <si>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</si>
  <si>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</si>
  <si>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</si>
  <si>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</si>
  <si>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</si>
  <si>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</si>
  <si>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</si>
  <si>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</si>
  <si>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</si>
  <si>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</si>
  <si>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</si>
  <si>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</si>
  <si>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</si>
  <si>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</si>
  <si>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</si>
  <si>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</si>
  <si>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</si>
  <si>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</si>
  <si>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</si>
  <si>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</si>
  <si>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</si>
  <si>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</si>
  <si>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</si>
  <si>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</si>
  <si>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</si>
  <si>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</si>
  <si>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</si>
  <si>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</si>
  <si>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</si>
  <si>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</si>
  <si>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</si>
  <si>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</si>
  <si>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</si>
  <si>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</si>
  <si>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</si>
  <si>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</si>
  <si>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</si>
  <si>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</si>
  <si>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</si>
  <si>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</si>
  <si>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</si>
  <si>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</si>
  <si>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</si>
  <si>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</si>
  <si>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</si>
  <si>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</si>
  <si>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</si>
  <si>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</si>
  <si>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</si>
  <si>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</si>
  <si>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</si>
  <si>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</si>
  <si>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</si>
  <si>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</si>
  <si>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</si>
  <si>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</si>
  <si>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</si>
  <si>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</si>
  <si>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</si>
  <si>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</si>
  <si>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</si>
  <si>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</si>
  <si>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</si>
  <si>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</si>
  <si>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</si>
  <si>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</si>
  <si>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</si>
  <si>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</si>
  <si>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</si>
  <si>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</si>
  <si>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</si>
  <si>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</si>
  <si>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</si>
  <si>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</si>
  <si>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</si>
  <si>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</si>
  <si>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</si>
  <si>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</si>
  <si>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</si>
  <si>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</si>
  <si>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</si>
  <si>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</si>
  <si>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</si>
  <si>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</si>
  <si>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</si>
  <si>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</si>
  <si>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</si>
  <si>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</si>
  <si>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</si>
  <si>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</si>
  <si>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</si>
  <si>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</si>
  <si>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</si>
  <si>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</si>
  <si>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</si>
  <si>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</si>
  <si>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</si>
  <si>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</si>
  <si>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</si>
  <si>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</si>
  <si>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</si>
  <si>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</si>
  <si>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</si>
  <si>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</si>
  <si>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</si>
  <si>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</si>
  <si>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</si>
  <si>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</si>
  <si>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</si>
  <si>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</si>
  <si>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</si>
  <si>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</si>
  <si>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</si>
  <si>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</si>
  <si>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</si>
  <si>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</si>
  <si>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</si>
  <si>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</si>
  <si>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</si>
  <si>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</si>
  <si>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</si>
  <si>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</si>
  <si>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</si>
  <si>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</si>
  <si>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</si>
  <si>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</si>
  <si>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</si>
  <si>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</si>
  <si>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</si>
  <si>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</si>
  <si>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</si>
  <si>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</si>
  <si>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</si>
  <si>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</si>
  <si>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</si>
  <si>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</si>
  <si>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</si>
  <si>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</si>
  <si>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</si>
  <si>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</si>
  <si>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</si>
  <si>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</si>
  <si>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</si>
  <si>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</si>
  <si>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</si>
  <si>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</si>
  <si>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</si>
  <si>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</si>
  <si>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</si>
  <si>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</si>
  <si>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</si>
  <si>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</si>
  <si>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</si>
  <si>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</si>
  <si>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</si>
  <si>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</si>
  <si>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</si>
  <si>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</si>
  <si>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</si>
  <si>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</si>
  <si>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</si>
  <si>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</si>
  <si>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</si>
  <si>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</si>
  <si>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</si>
  <si>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</si>
  <si>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</si>
  <si>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</si>
  <si>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</si>
  <si>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</si>
  <si>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</si>
  <si>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</si>
  <si>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</si>
  <si>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</si>
  <si>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</si>
  <si>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</si>
  <si>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</si>
  <si>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</si>
  <si>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</si>
  <si>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</si>
  <si>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</si>
  <si>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</si>
  <si>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</si>
  <si>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</si>
  <si>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</si>
  <si>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</si>
  <si>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</si>
  <si>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</si>
  <si>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</si>
  <si>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</si>
  <si>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</si>
  <si>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</si>
  <si>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</si>
  <si>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</si>
  <si>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</si>
  <si>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</si>
  <si>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</si>
  <si>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</si>
  <si>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</si>
  <si>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</si>
  <si>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</si>
  <si>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</si>
  <si>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</si>
  <si>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</si>
  <si>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</si>
  <si>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</si>
  <si>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</si>
  <si>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</si>
  <si>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</si>
  <si>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</si>
  <si>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</si>
  <si>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</si>
  <si>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</si>
  <si>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</si>
  <si>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</si>
  <si>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</si>
  <si>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</si>
  <si>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</si>
  <si>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</si>
  <si>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</si>
  <si>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</si>
  <si>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</si>
  <si>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</si>
  <si>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</si>
  <si>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</si>
  <si>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</si>
  <si>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</si>
  <si>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</si>
  <si>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</si>
  <si>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</si>
  <si>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</si>
  <si>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</si>
  <si>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</si>
  <si>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</si>
  <si>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</si>
  <si>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</si>
  <si>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</si>
  <si>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</si>
  <si>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미량 무기질</t>
    <phoneticPr fontId="1" type="noConversion"/>
  </si>
  <si>
    <t>아연</t>
    <phoneticPr fontId="1" type="noConversion"/>
  </si>
  <si>
    <t>권장섭취량</t>
    <phoneticPr fontId="1" type="noConversion"/>
  </si>
  <si>
    <t>구리(ug/일)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</si>
  <si>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</si>
  <si>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</si>
  <si>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</si>
  <si>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F</t>
  </si>
  <si>
    <t>엽산(μg DFE/일)</t>
    <phoneticPr fontId="1" type="noConversion"/>
  </si>
  <si>
    <t>마그네슘</t>
    <phoneticPr fontId="1" type="noConversion"/>
  </si>
  <si>
    <t>망간</t>
    <phoneticPr fontId="1" type="noConversion"/>
  </si>
  <si>
    <t>몰리브덴</t>
    <phoneticPr fontId="1" type="noConversion"/>
  </si>
  <si>
    <t>몰리브덴(ug/일)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</si>
  <si>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</si>
  <si>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</si>
  <si>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</si>
  <si>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적정비율(최소)</t>
    <phoneticPr fontId="1" type="noConversion"/>
  </si>
  <si>
    <t>상한섭취량</t>
    <phoneticPr fontId="1" type="noConversion"/>
  </si>
  <si>
    <t>리보플라빈</t>
    <phoneticPr fontId="1" type="noConversion"/>
  </si>
  <si>
    <t>칼슘</t>
    <phoneticPr fontId="1" type="noConversion"/>
  </si>
  <si>
    <t>크롬</t>
    <phoneticPr fontId="1" type="noConversion"/>
  </si>
  <si>
    <t>다량영양소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</si>
  <si>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</si>
  <si>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</si>
  <si>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</si>
  <si>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</si>
  <si>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</si>
  <si>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</si>
  <si>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</si>
  <si>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</si>
  <si>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단백질(g/일)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</si>
  <si>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</si>
  <si>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</si>
  <si>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</si>
  <si>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</si>
  <si>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</si>
  <si>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</si>
  <si>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</si>
  <si>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</si>
  <si>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</si>
  <si>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</si>
  <si>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</si>
  <si>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</si>
  <si>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</si>
  <si>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</si>
  <si>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</si>
  <si>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</si>
  <si>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</si>
  <si>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</si>
  <si>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</si>
  <si>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</si>
  <si>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</si>
  <si>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</si>
  <si>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요오드</t>
    <phoneticPr fontId="1" type="noConversion"/>
  </si>
  <si>
    <t>셀레늄</t>
    <phoneticPr fontId="1" type="noConversion"/>
  </si>
  <si>
    <t>크롬(ug/일)</t>
    <phoneticPr fontId="1" type="noConversion"/>
  </si>
  <si>
    <t>정보</t>
    <phoneticPr fontId="1" type="noConversion"/>
  </si>
  <si>
    <t>(설문지 : FFQ 95문항 설문지, 사용자 : 김복영, ID : H1900755)</t>
  </si>
  <si>
    <t>출력시각</t>
    <phoneticPr fontId="1" type="noConversion"/>
  </si>
  <si>
    <t>2021년 08월 05일 15:12:39</t>
  </si>
  <si>
    <t>H1900755</t>
  </si>
  <si>
    <t>김복영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</si>
</sst>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93.928960000000004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682704"/>
        <c:axId val="493679960"/>
      </c:barChart>
      <c:catAx>
        <c:axId val="49368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679960"/>
        <c:crosses val="autoZero"/>
        <c:auto val="1"/>
        <c:lblAlgn val="ctr"/>
        <c:lblOffset val="100"/>
        <c:noMultiLvlLbl val="0"/>
      </c:catAx>
      <c:valAx>
        <c:axId val="493679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68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4.0950822999999996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207088"/>
        <c:axId val="552209048"/>
      </c:barChart>
      <c:catAx>
        <c:axId val="55220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209048"/>
        <c:crosses val="autoZero"/>
        <c:auto val="1"/>
        <c:lblAlgn val="ctr"/>
        <c:lblOffset val="100"/>
        <c:noMultiLvlLbl val="0"/>
      </c:catAx>
      <c:valAx>
        <c:axId val="552209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20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2.0073576000000002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209832"/>
        <c:axId val="493678392"/>
      </c:barChart>
      <c:catAx>
        <c:axId val="552209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678392"/>
        <c:crosses val="autoZero"/>
        <c:auto val="1"/>
        <c:lblAlgn val="ctr"/>
        <c:lblOffset val="100"/>
        <c:noMultiLvlLbl val="0"/>
      </c:catAx>
      <c:valAx>
        <c:axId val="493678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209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1677.6152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683488"/>
        <c:axId val="493681920"/>
      </c:barChart>
      <c:catAx>
        <c:axId val="49368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681920"/>
        <c:crosses val="autoZero"/>
        <c:auto val="1"/>
        <c:lblAlgn val="ctr"/>
        <c:lblOffset val="100"/>
        <c:noMultiLvlLbl val="0"/>
      </c:catAx>
      <c:valAx>
        <c:axId val="493681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68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5246.6304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950904"/>
        <c:axId val="604946592"/>
      </c:barChart>
      <c:catAx>
        <c:axId val="604950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946592"/>
        <c:crosses val="autoZero"/>
        <c:auto val="1"/>
        <c:lblAlgn val="ctr"/>
        <c:lblOffset val="100"/>
        <c:noMultiLvlLbl val="0"/>
      </c:catAx>
      <c:valAx>
        <c:axId val="6049465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950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360.97082999999998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950120"/>
        <c:axId val="604951688"/>
      </c:barChart>
      <c:catAx>
        <c:axId val="604950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951688"/>
        <c:crosses val="autoZero"/>
        <c:auto val="1"/>
        <c:lblAlgn val="ctr"/>
        <c:lblOffset val="100"/>
        <c:noMultiLvlLbl val="0"/>
      </c:catAx>
      <c:valAx>
        <c:axId val="604951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950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212.60004000000001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953648"/>
        <c:axId val="604949728"/>
      </c:barChart>
      <c:catAx>
        <c:axId val="60495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949728"/>
        <c:crosses val="autoZero"/>
        <c:auto val="1"/>
        <c:lblAlgn val="ctr"/>
        <c:lblOffset val="100"/>
        <c:noMultiLvlLbl val="0"/>
      </c:catAx>
      <c:valAx>
        <c:axId val="604949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95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15.306353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952080"/>
        <c:axId val="604948552"/>
      </c:barChart>
      <c:catAx>
        <c:axId val="60495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948552"/>
        <c:crosses val="autoZero"/>
        <c:auto val="1"/>
        <c:lblAlgn val="ctr"/>
        <c:lblOffset val="100"/>
        <c:noMultiLvlLbl val="0"/>
      </c:catAx>
      <c:valAx>
        <c:axId val="604948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95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2418.0819999999999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950512"/>
        <c:axId val="604951296"/>
      </c:barChart>
      <c:catAx>
        <c:axId val="60495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951296"/>
        <c:crosses val="autoZero"/>
        <c:auto val="1"/>
        <c:lblAlgn val="ctr"/>
        <c:lblOffset val="100"/>
        <c:noMultiLvlLbl val="0"/>
      </c:catAx>
      <c:valAx>
        <c:axId val="60495129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95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0.19015874999999999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952864"/>
        <c:axId val="604948160"/>
      </c:barChart>
      <c:catAx>
        <c:axId val="60495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948160"/>
        <c:crosses val="autoZero"/>
        <c:auto val="1"/>
        <c:lblAlgn val="ctr"/>
        <c:lblOffset val="100"/>
        <c:noMultiLvlLbl val="0"/>
      </c:catAx>
      <c:valAx>
        <c:axId val="604948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95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5.0164650000000002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947376"/>
        <c:axId val="604947768"/>
      </c:barChart>
      <c:catAx>
        <c:axId val="60494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947768"/>
        <c:crosses val="autoZero"/>
        <c:auto val="1"/>
        <c:lblAlgn val="ctr"/>
        <c:lblOffset val="100"/>
        <c:noMultiLvlLbl val="0"/>
      </c:catAx>
      <c:valAx>
        <c:axId val="6049477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94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48.631306000000002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677216"/>
        <c:axId val="493683880"/>
      </c:barChart>
      <c:catAx>
        <c:axId val="493677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683880"/>
        <c:crosses val="autoZero"/>
        <c:auto val="1"/>
        <c:lblAlgn val="ctr"/>
        <c:lblOffset val="100"/>
        <c:noMultiLvlLbl val="0"/>
      </c:catAx>
      <c:valAx>
        <c:axId val="493683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67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200.91306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685384"/>
        <c:axId val="552685776"/>
      </c:barChart>
      <c:catAx>
        <c:axId val="552685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685776"/>
        <c:crosses val="autoZero"/>
        <c:auto val="1"/>
        <c:lblAlgn val="ctr"/>
        <c:lblOffset val="100"/>
        <c:noMultiLvlLbl val="0"/>
      </c:catAx>
      <c:valAx>
        <c:axId val="552685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685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80.349029999999999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688520"/>
        <c:axId val="552691656"/>
      </c:barChart>
      <c:catAx>
        <c:axId val="552688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691656"/>
        <c:crosses val="autoZero"/>
        <c:auto val="1"/>
        <c:lblAlgn val="ctr"/>
        <c:lblOffset val="100"/>
        <c:noMultiLvlLbl val="0"/>
      </c:catAx>
      <c:valAx>
        <c:axId val="552691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688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12.635999999999999</c:v>
                </c:pt>
                <c:pt idx="1">
                  <c:v>17.727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2686560"/>
        <c:axId val="552688128"/>
      </c:barChart>
      <c:catAx>
        <c:axId val="55268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688128"/>
        <c:crosses val="autoZero"/>
        <c:auto val="1"/>
        <c:lblAlgn val="ctr"/>
        <c:lblOffset val="100"/>
        <c:noMultiLvlLbl val="0"/>
      </c:catAx>
      <c:valAx>
        <c:axId val="552688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68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18.208715000000002</c:v>
                </c:pt>
                <c:pt idx="1">
                  <c:v>18.057473999999999</c:v>
                </c:pt>
                <c:pt idx="2">
                  <c:v>27.524666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1023.7874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692440"/>
        <c:axId val="552686952"/>
      </c:barChart>
      <c:catAx>
        <c:axId val="552692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686952"/>
        <c:crosses val="autoZero"/>
        <c:auto val="1"/>
        <c:lblAlgn val="ctr"/>
        <c:lblOffset val="100"/>
        <c:noMultiLvlLbl val="0"/>
      </c:catAx>
      <c:valAx>
        <c:axId val="552686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692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28.738890000000001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692832"/>
        <c:axId val="552689304"/>
      </c:barChart>
      <c:catAx>
        <c:axId val="552692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689304"/>
        <c:crosses val="autoZero"/>
        <c:auto val="1"/>
        <c:lblAlgn val="ctr"/>
        <c:lblOffset val="100"/>
        <c:noMultiLvlLbl val="0"/>
      </c:catAx>
      <c:valAx>
        <c:axId val="552689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69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68.399000000000001</c:v>
                </c:pt>
                <c:pt idx="1">
                  <c:v>12.7</c:v>
                </c:pt>
                <c:pt idx="2">
                  <c:v>18.902000000000001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2690480"/>
        <c:axId val="552687344"/>
      </c:barChart>
      <c:catAx>
        <c:axId val="55269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687344"/>
        <c:crosses val="autoZero"/>
        <c:auto val="1"/>
        <c:lblAlgn val="ctr"/>
        <c:lblOffset val="100"/>
        <c:noMultiLvlLbl val="0"/>
      </c:catAx>
      <c:valAx>
        <c:axId val="552687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690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2270.9821999999999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861568"/>
        <c:axId val="603857648"/>
      </c:barChart>
      <c:catAx>
        <c:axId val="60386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857648"/>
        <c:crosses val="autoZero"/>
        <c:auto val="1"/>
        <c:lblAlgn val="ctr"/>
        <c:lblOffset val="100"/>
        <c:noMultiLvlLbl val="0"/>
      </c:catAx>
      <c:valAx>
        <c:axId val="603857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861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188.64604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861960"/>
        <c:axId val="603863528"/>
      </c:barChart>
      <c:catAx>
        <c:axId val="603861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863528"/>
        <c:crosses val="autoZero"/>
        <c:auto val="1"/>
        <c:lblAlgn val="ctr"/>
        <c:lblOffset val="100"/>
        <c:noMultiLvlLbl val="0"/>
      </c:catAx>
      <c:valAx>
        <c:axId val="6038635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861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1026.0142000000001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859216"/>
        <c:axId val="603863920"/>
      </c:barChart>
      <c:catAx>
        <c:axId val="60385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863920"/>
        <c:crosses val="autoZero"/>
        <c:auto val="1"/>
        <c:lblAlgn val="ctr"/>
        <c:lblOffset val="100"/>
        <c:noMultiLvlLbl val="0"/>
      </c:catAx>
      <c:valAx>
        <c:axId val="603863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85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4.0785229999999997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680744"/>
        <c:axId val="493678000"/>
      </c:barChart>
      <c:catAx>
        <c:axId val="493680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678000"/>
        <c:crosses val="autoZero"/>
        <c:auto val="1"/>
        <c:lblAlgn val="ctr"/>
        <c:lblOffset val="100"/>
        <c:noMultiLvlLbl val="0"/>
      </c:catAx>
      <c:valAx>
        <c:axId val="493678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680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9941.2330000000002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858824"/>
        <c:axId val="603860392"/>
      </c:barChart>
      <c:catAx>
        <c:axId val="603858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860392"/>
        <c:crosses val="autoZero"/>
        <c:auto val="1"/>
        <c:lblAlgn val="ctr"/>
        <c:lblOffset val="100"/>
        <c:noMultiLvlLbl val="0"/>
      </c:catAx>
      <c:valAx>
        <c:axId val="603860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858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24.809408000000001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860784"/>
        <c:axId val="603858432"/>
      </c:barChart>
      <c:catAx>
        <c:axId val="60386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858432"/>
        <c:crosses val="autoZero"/>
        <c:auto val="1"/>
        <c:lblAlgn val="ctr"/>
        <c:lblOffset val="100"/>
        <c:noMultiLvlLbl val="0"/>
      </c:catAx>
      <c:valAx>
        <c:axId val="603858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86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2.4521459999999999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861176"/>
        <c:axId val="603857256"/>
      </c:barChart>
      <c:catAx>
        <c:axId val="603861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857256"/>
        <c:crosses val="autoZero"/>
        <c:auto val="1"/>
        <c:lblAlgn val="ctr"/>
        <c:lblOffset val="100"/>
        <c:noMultiLvlLbl val="0"/>
      </c:catAx>
      <c:valAx>
        <c:axId val="603857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861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479.84766000000002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676824"/>
        <c:axId val="493911752"/>
      </c:barChart>
      <c:catAx>
        <c:axId val="49367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911752"/>
        <c:crosses val="autoZero"/>
        <c:auto val="1"/>
        <c:lblAlgn val="ctr"/>
        <c:lblOffset val="100"/>
        <c:noMultiLvlLbl val="0"/>
      </c:catAx>
      <c:valAx>
        <c:axId val="493911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67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1.9895301999999999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211792"/>
        <c:axId val="552205520"/>
      </c:barChart>
      <c:catAx>
        <c:axId val="552211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205520"/>
        <c:crosses val="autoZero"/>
        <c:auto val="1"/>
        <c:lblAlgn val="ctr"/>
        <c:lblOffset val="100"/>
        <c:noMultiLvlLbl val="0"/>
      </c:catAx>
      <c:valAx>
        <c:axId val="5522055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21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21.342822999999999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208656"/>
        <c:axId val="552205912"/>
      </c:barChart>
      <c:catAx>
        <c:axId val="55220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205912"/>
        <c:crosses val="autoZero"/>
        <c:auto val="1"/>
        <c:lblAlgn val="ctr"/>
        <c:lblOffset val="100"/>
        <c:noMultiLvlLbl val="0"/>
      </c:catAx>
      <c:valAx>
        <c:axId val="552205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20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2.4521459999999999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207480"/>
        <c:axId val="552211400"/>
      </c:barChart>
      <c:catAx>
        <c:axId val="552207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211400"/>
        <c:crosses val="autoZero"/>
        <c:auto val="1"/>
        <c:lblAlgn val="ctr"/>
        <c:lblOffset val="100"/>
        <c:noMultiLvlLbl val="0"/>
      </c:catAx>
      <c:valAx>
        <c:axId val="552211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207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944.13463999999999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211008"/>
        <c:axId val="552204736"/>
      </c:barChart>
      <c:catAx>
        <c:axId val="55221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204736"/>
        <c:crosses val="autoZero"/>
        <c:auto val="1"/>
        <c:lblAlgn val="ctr"/>
        <c:lblOffset val="100"/>
        <c:noMultiLvlLbl val="0"/>
      </c:catAx>
      <c:valAx>
        <c:axId val="552204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21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12.071361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207872"/>
        <c:axId val="552210616"/>
      </c:barChart>
      <c:catAx>
        <c:axId val="55220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210616"/>
        <c:crosses val="autoZero"/>
        <c:auto val="1"/>
        <c:lblAlgn val="ctr"/>
        <c:lblOffset val="100"/>
        <c:noMultiLvlLbl val="0"/>
      </c:catAx>
      <c:valAx>
        <c:axId val="552210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20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김복영, ID : H1900755)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05일 15:12:39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1600</v>
      </c>
      <c r="C6" s="59">
        <f>'DRIs DATA 입력'!C6</f>
        <v>2270.9821999999999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93.928960000000004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48.631306000000002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68.399000000000001</v>
      </c>
      <c r="G8" s="59">
        <f>'DRIs DATA 입력'!G8</f>
        <v>12.7</v>
      </c>
      <c r="H8" s="59">
        <f>'DRIs DATA 입력'!H8</f>
        <v>18.902000000000001</v>
      </c>
      <c r="I8" s="46"/>
      <c r="J8" s="59" t="s">
        <v>215</v>
      </c>
      <c r="K8" s="59">
        <f>'DRIs DATA 입력'!K8</f>
        <v>12.635999999999999</v>
      </c>
      <c r="L8" s="59">
        <f>'DRIs DATA 입력'!L8</f>
        <v>17.727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1023.7874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28.738890000000001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4.0785229999999997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479.84766000000002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188.64604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2.6488900000000002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1.9895301999999999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21.342822999999999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2.4521459999999999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944.13463999999999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12.071361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4.0950822999999996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2.0073576000000002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1026.0142000000001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1677.6152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9941.2330000000002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5246.6304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360.97082999999998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212.60004000000001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24.809408000000001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15.306353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2418.0819999999999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0.19015874999999999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5.0164650000000002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200.91306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80.349029999999999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60" sqref="L60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332</v>
      </c>
      <c r="B1" s="61" t="s">
        <v>333</v>
      </c>
      <c r="G1" s="62" t="s">
        <v>334</v>
      </c>
      <c r="H1" s="61" t="s">
        <v>335</v>
      </c>
    </row>
    <row r="3" spans="1:27" x14ac:dyDescent="0.3">
      <c r="A3" s="68" t="s">
        <v>297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280</v>
      </c>
      <c r="B4" s="67"/>
      <c r="C4" s="67"/>
      <c r="E4" s="69" t="s">
        <v>298</v>
      </c>
      <c r="F4" s="70"/>
      <c r="G4" s="70"/>
      <c r="H4" s="71"/>
      <c r="J4" s="69" t="s">
        <v>299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290</v>
      </c>
      <c r="V4" s="67"/>
      <c r="W4" s="67"/>
      <c r="X4" s="67"/>
      <c r="Y4" s="67"/>
      <c r="Z4" s="67"/>
    </row>
    <row r="5" spans="1:27" x14ac:dyDescent="0.3">
      <c r="A5" s="65"/>
      <c r="B5" s="65" t="s">
        <v>300</v>
      </c>
      <c r="C5" s="65" t="s">
        <v>301</v>
      </c>
      <c r="E5" s="65"/>
      <c r="F5" s="65" t="s">
        <v>49</v>
      </c>
      <c r="G5" s="65" t="s">
        <v>302</v>
      </c>
      <c r="H5" s="65" t="s">
        <v>45</v>
      </c>
      <c r="J5" s="65"/>
      <c r="K5" s="65" t="s">
        <v>303</v>
      </c>
      <c r="L5" s="65" t="s">
        <v>304</v>
      </c>
      <c r="N5" s="65"/>
      <c r="O5" s="65" t="s">
        <v>305</v>
      </c>
      <c r="P5" s="65" t="s">
        <v>278</v>
      </c>
      <c r="Q5" s="65" t="s">
        <v>291</v>
      </c>
      <c r="R5" s="65" t="s">
        <v>293</v>
      </c>
      <c r="S5" s="65" t="s">
        <v>301</v>
      </c>
      <c r="U5" s="65"/>
      <c r="V5" s="65" t="s">
        <v>305</v>
      </c>
      <c r="W5" s="65" t="s">
        <v>278</v>
      </c>
      <c r="X5" s="65" t="s">
        <v>291</v>
      </c>
      <c r="Y5" s="65" t="s">
        <v>293</v>
      </c>
      <c r="Z5" s="65" t="s">
        <v>301</v>
      </c>
    </row>
    <row r="6" spans="1:27" x14ac:dyDescent="0.3">
      <c r="A6" s="65" t="s">
        <v>280</v>
      </c>
      <c r="B6" s="65">
        <v>1600</v>
      </c>
      <c r="C6" s="65">
        <v>2270.9821999999999</v>
      </c>
      <c r="E6" s="65" t="s">
        <v>292</v>
      </c>
      <c r="F6" s="65">
        <v>55</v>
      </c>
      <c r="G6" s="65">
        <v>15</v>
      </c>
      <c r="H6" s="65">
        <v>7</v>
      </c>
      <c r="J6" s="65" t="s">
        <v>292</v>
      </c>
      <c r="K6" s="65">
        <v>0.1</v>
      </c>
      <c r="L6" s="65">
        <v>4</v>
      </c>
      <c r="N6" s="65" t="s">
        <v>306</v>
      </c>
      <c r="O6" s="65">
        <v>40</v>
      </c>
      <c r="P6" s="65">
        <v>45</v>
      </c>
      <c r="Q6" s="65">
        <v>0</v>
      </c>
      <c r="R6" s="65">
        <v>0</v>
      </c>
      <c r="S6" s="65">
        <v>93.928960000000004</v>
      </c>
      <c r="U6" s="65" t="s">
        <v>281</v>
      </c>
      <c r="V6" s="65">
        <v>0</v>
      </c>
      <c r="W6" s="65">
        <v>0</v>
      </c>
      <c r="X6" s="65">
        <v>20</v>
      </c>
      <c r="Y6" s="65">
        <v>0</v>
      </c>
      <c r="Z6" s="65">
        <v>48.631306000000002</v>
      </c>
    </row>
    <row r="7" spans="1:27" x14ac:dyDescent="0.3">
      <c r="E7" s="65" t="s">
        <v>307</v>
      </c>
      <c r="F7" s="65">
        <v>65</v>
      </c>
      <c r="G7" s="65">
        <v>30</v>
      </c>
      <c r="H7" s="65">
        <v>20</v>
      </c>
      <c r="J7" s="65" t="s">
        <v>307</v>
      </c>
      <c r="K7" s="65">
        <v>1</v>
      </c>
      <c r="L7" s="65">
        <v>10</v>
      </c>
    </row>
    <row r="8" spans="1:27" x14ac:dyDescent="0.3">
      <c r="E8" s="65" t="s">
        <v>308</v>
      </c>
      <c r="F8" s="65">
        <v>68.399000000000001</v>
      </c>
      <c r="G8" s="65">
        <v>12.7</v>
      </c>
      <c r="H8" s="65">
        <v>18.902000000000001</v>
      </c>
      <c r="J8" s="65" t="s">
        <v>308</v>
      </c>
      <c r="K8" s="65">
        <v>12.635999999999999</v>
      </c>
      <c r="L8" s="65">
        <v>17.727</v>
      </c>
    </row>
    <row r="13" spans="1:27" x14ac:dyDescent="0.3">
      <c r="A13" s="66" t="s">
        <v>309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310</v>
      </c>
      <c r="B14" s="67"/>
      <c r="C14" s="67"/>
      <c r="D14" s="67"/>
      <c r="E14" s="67"/>
      <c r="F14" s="67"/>
      <c r="H14" s="67" t="s">
        <v>311</v>
      </c>
      <c r="I14" s="67"/>
      <c r="J14" s="67"/>
      <c r="K14" s="67"/>
      <c r="L14" s="67"/>
      <c r="M14" s="67"/>
      <c r="O14" s="67" t="s">
        <v>282</v>
      </c>
      <c r="P14" s="67"/>
      <c r="Q14" s="67"/>
      <c r="R14" s="67"/>
      <c r="S14" s="67"/>
      <c r="T14" s="67"/>
      <c r="V14" s="67" t="s">
        <v>312</v>
      </c>
      <c r="W14" s="67"/>
      <c r="X14" s="67"/>
      <c r="Y14" s="67"/>
      <c r="Z14" s="67"/>
      <c r="AA14" s="67"/>
    </row>
    <row r="15" spans="1:27" x14ac:dyDescent="0.3">
      <c r="A15" s="65"/>
      <c r="B15" s="65" t="s">
        <v>305</v>
      </c>
      <c r="C15" s="65" t="s">
        <v>278</v>
      </c>
      <c r="D15" s="65" t="s">
        <v>291</v>
      </c>
      <c r="E15" s="65" t="s">
        <v>293</v>
      </c>
      <c r="F15" s="65" t="s">
        <v>301</v>
      </c>
      <c r="H15" s="65"/>
      <c r="I15" s="65" t="s">
        <v>305</v>
      </c>
      <c r="J15" s="65" t="s">
        <v>278</v>
      </c>
      <c r="K15" s="65" t="s">
        <v>291</v>
      </c>
      <c r="L15" s="65" t="s">
        <v>293</v>
      </c>
      <c r="M15" s="65" t="s">
        <v>301</v>
      </c>
      <c r="O15" s="65"/>
      <c r="P15" s="65" t="s">
        <v>305</v>
      </c>
      <c r="Q15" s="65" t="s">
        <v>278</v>
      </c>
      <c r="R15" s="65" t="s">
        <v>291</v>
      </c>
      <c r="S15" s="65" t="s">
        <v>293</v>
      </c>
      <c r="T15" s="65" t="s">
        <v>301</v>
      </c>
      <c r="V15" s="65"/>
      <c r="W15" s="65" t="s">
        <v>305</v>
      </c>
      <c r="X15" s="65" t="s">
        <v>278</v>
      </c>
      <c r="Y15" s="65" t="s">
        <v>291</v>
      </c>
      <c r="Z15" s="65" t="s">
        <v>293</v>
      </c>
      <c r="AA15" s="65" t="s">
        <v>301</v>
      </c>
    </row>
    <row r="16" spans="1:27" x14ac:dyDescent="0.3">
      <c r="A16" s="65" t="s">
        <v>313</v>
      </c>
      <c r="B16" s="65">
        <v>410</v>
      </c>
      <c r="C16" s="65">
        <v>550</v>
      </c>
      <c r="D16" s="65">
        <v>0</v>
      </c>
      <c r="E16" s="65">
        <v>3000</v>
      </c>
      <c r="F16" s="65">
        <v>1023.7874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28.738890000000001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4.0785229999999997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479.84766000000002</v>
      </c>
    </row>
    <row r="23" spans="1:62" x14ac:dyDescent="0.3">
      <c r="A23" s="66" t="s">
        <v>314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315</v>
      </c>
      <c r="B24" s="67"/>
      <c r="C24" s="67"/>
      <c r="D24" s="67"/>
      <c r="E24" s="67"/>
      <c r="F24" s="67"/>
      <c r="H24" s="67" t="s">
        <v>316</v>
      </c>
      <c r="I24" s="67"/>
      <c r="J24" s="67"/>
      <c r="K24" s="67"/>
      <c r="L24" s="67"/>
      <c r="M24" s="67"/>
      <c r="O24" s="67" t="s">
        <v>294</v>
      </c>
      <c r="P24" s="67"/>
      <c r="Q24" s="67"/>
      <c r="R24" s="67"/>
      <c r="S24" s="67"/>
      <c r="T24" s="67"/>
      <c r="V24" s="67" t="s">
        <v>317</v>
      </c>
      <c r="W24" s="67"/>
      <c r="X24" s="67"/>
      <c r="Y24" s="67"/>
      <c r="Z24" s="67"/>
      <c r="AA24" s="67"/>
      <c r="AC24" s="67" t="s">
        <v>318</v>
      </c>
      <c r="AD24" s="67"/>
      <c r="AE24" s="67"/>
      <c r="AF24" s="67"/>
      <c r="AG24" s="67"/>
      <c r="AH24" s="67"/>
      <c r="AJ24" s="67" t="s">
        <v>319</v>
      </c>
      <c r="AK24" s="67"/>
      <c r="AL24" s="67"/>
      <c r="AM24" s="67"/>
      <c r="AN24" s="67"/>
      <c r="AO24" s="67"/>
      <c r="AQ24" s="67" t="s">
        <v>289</v>
      </c>
      <c r="AR24" s="67"/>
      <c r="AS24" s="67"/>
      <c r="AT24" s="67"/>
      <c r="AU24" s="67"/>
      <c r="AV24" s="67"/>
      <c r="AX24" s="67" t="s">
        <v>320</v>
      </c>
      <c r="AY24" s="67"/>
      <c r="AZ24" s="67"/>
      <c r="BA24" s="67"/>
      <c r="BB24" s="67"/>
      <c r="BC24" s="67"/>
      <c r="BE24" s="67" t="s">
        <v>321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305</v>
      </c>
      <c r="C25" s="65" t="s">
        <v>278</v>
      </c>
      <c r="D25" s="65" t="s">
        <v>291</v>
      </c>
      <c r="E25" s="65" t="s">
        <v>293</v>
      </c>
      <c r="F25" s="65" t="s">
        <v>301</v>
      </c>
      <c r="H25" s="65"/>
      <c r="I25" s="65" t="s">
        <v>305</v>
      </c>
      <c r="J25" s="65" t="s">
        <v>278</v>
      </c>
      <c r="K25" s="65" t="s">
        <v>291</v>
      </c>
      <c r="L25" s="65" t="s">
        <v>293</v>
      </c>
      <c r="M25" s="65" t="s">
        <v>301</v>
      </c>
      <c r="O25" s="65"/>
      <c r="P25" s="65" t="s">
        <v>305</v>
      </c>
      <c r="Q25" s="65" t="s">
        <v>278</v>
      </c>
      <c r="R25" s="65" t="s">
        <v>291</v>
      </c>
      <c r="S25" s="65" t="s">
        <v>293</v>
      </c>
      <c r="T25" s="65" t="s">
        <v>301</v>
      </c>
      <c r="V25" s="65"/>
      <c r="W25" s="65" t="s">
        <v>305</v>
      </c>
      <c r="X25" s="65" t="s">
        <v>278</v>
      </c>
      <c r="Y25" s="65" t="s">
        <v>291</v>
      </c>
      <c r="Z25" s="65" t="s">
        <v>293</v>
      </c>
      <c r="AA25" s="65" t="s">
        <v>301</v>
      </c>
      <c r="AC25" s="65"/>
      <c r="AD25" s="65" t="s">
        <v>305</v>
      </c>
      <c r="AE25" s="65" t="s">
        <v>278</v>
      </c>
      <c r="AF25" s="65" t="s">
        <v>291</v>
      </c>
      <c r="AG25" s="65" t="s">
        <v>293</v>
      </c>
      <c r="AH25" s="65" t="s">
        <v>301</v>
      </c>
      <c r="AJ25" s="65"/>
      <c r="AK25" s="65" t="s">
        <v>305</v>
      </c>
      <c r="AL25" s="65" t="s">
        <v>278</v>
      </c>
      <c r="AM25" s="65" t="s">
        <v>291</v>
      </c>
      <c r="AN25" s="65" t="s">
        <v>293</v>
      </c>
      <c r="AO25" s="65" t="s">
        <v>301</v>
      </c>
      <c r="AQ25" s="65"/>
      <c r="AR25" s="65" t="s">
        <v>305</v>
      </c>
      <c r="AS25" s="65" t="s">
        <v>278</v>
      </c>
      <c r="AT25" s="65" t="s">
        <v>291</v>
      </c>
      <c r="AU25" s="65" t="s">
        <v>293</v>
      </c>
      <c r="AV25" s="65" t="s">
        <v>301</v>
      </c>
      <c r="AX25" s="65"/>
      <c r="AY25" s="65" t="s">
        <v>305</v>
      </c>
      <c r="AZ25" s="65" t="s">
        <v>278</v>
      </c>
      <c r="BA25" s="65" t="s">
        <v>291</v>
      </c>
      <c r="BB25" s="65" t="s">
        <v>293</v>
      </c>
      <c r="BC25" s="65" t="s">
        <v>301</v>
      </c>
      <c r="BE25" s="65"/>
      <c r="BF25" s="65" t="s">
        <v>305</v>
      </c>
      <c r="BG25" s="65" t="s">
        <v>278</v>
      </c>
      <c r="BH25" s="65" t="s">
        <v>291</v>
      </c>
      <c r="BI25" s="65" t="s">
        <v>293</v>
      </c>
      <c r="BJ25" s="65" t="s">
        <v>301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188.64604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2.6488900000000002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1.9895301999999999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21.342822999999999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2.4521459999999999</v>
      </c>
      <c r="AJ26" s="65" t="s">
        <v>284</v>
      </c>
      <c r="AK26" s="65">
        <v>320</v>
      </c>
      <c r="AL26" s="65">
        <v>400</v>
      </c>
      <c r="AM26" s="65">
        <v>0</v>
      </c>
      <c r="AN26" s="65">
        <v>1000</v>
      </c>
      <c r="AO26" s="65">
        <v>944.13463999999999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12.071361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4.0950822999999996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2.0073576000000002</v>
      </c>
    </row>
    <row r="33" spans="1:68" x14ac:dyDescent="0.3">
      <c r="A33" s="66" t="s">
        <v>322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295</v>
      </c>
      <c r="B34" s="67"/>
      <c r="C34" s="67"/>
      <c r="D34" s="67"/>
      <c r="E34" s="67"/>
      <c r="F34" s="67"/>
      <c r="H34" s="67" t="s">
        <v>323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324</v>
      </c>
      <c r="W34" s="67"/>
      <c r="X34" s="67"/>
      <c r="Y34" s="67"/>
      <c r="Z34" s="67"/>
      <c r="AA34" s="67"/>
      <c r="AC34" s="67" t="s">
        <v>325</v>
      </c>
      <c r="AD34" s="67"/>
      <c r="AE34" s="67"/>
      <c r="AF34" s="67"/>
      <c r="AG34" s="67"/>
      <c r="AH34" s="67"/>
      <c r="AJ34" s="67" t="s">
        <v>285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305</v>
      </c>
      <c r="C35" s="65" t="s">
        <v>278</v>
      </c>
      <c r="D35" s="65" t="s">
        <v>291</v>
      </c>
      <c r="E35" s="65" t="s">
        <v>293</v>
      </c>
      <c r="F35" s="65" t="s">
        <v>301</v>
      </c>
      <c r="H35" s="65"/>
      <c r="I35" s="65" t="s">
        <v>305</v>
      </c>
      <c r="J35" s="65" t="s">
        <v>278</v>
      </c>
      <c r="K35" s="65" t="s">
        <v>291</v>
      </c>
      <c r="L35" s="65" t="s">
        <v>293</v>
      </c>
      <c r="M35" s="65" t="s">
        <v>301</v>
      </c>
      <c r="O35" s="65"/>
      <c r="P35" s="65" t="s">
        <v>305</v>
      </c>
      <c r="Q35" s="65" t="s">
        <v>278</v>
      </c>
      <c r="R35" s="65" t="s">
        <v>291</v>
      </c>
      <c r="S35" s="65" t="s">
        <v>293</v>
      </c>
      <c r="T35" s="65" t="s">
        <v>301</v>
      </c>
      <c r="V35" s="65"/>
      <c r="W35" s="65" t="s">
        <v>305</v>
      </c>
      <c r="X35" s="65" t="s">
        <v>278</v>
      </c>
      <c r="Y35" s="65" t="s">
        <v>291</v>
      </c>
      <c r="Z35" s="65" t="s">
        <v>293</v>
      </c>
      <c r="AA35" s="65" t="s">
        <v>301</v>
      </c>
      <c r="AC35" s="65"/>
      <c r="AD35" s="65" t="s">
        <v>305</v>
      </c>
      <c r="AE35" s="65" t="s">
        <v>278</v>
      </c>
      <c r="AF35" s="65" t="s">
        <v>291</v>
      </c>
      <c r="AG35" s="65" t="s">
        <v>293</v>
      </c>
      <c r="AH35" s="65" t="s">
        <v>301</v>
      </c>
      <c r="AJ35" s="65"/>
      <c r="AK35" s="65" t="s">
        <v>305</v>
      </c>
      <c r="AL35" s="65" t="s">
        <v>278</v>
      </c>
      <c r="AM35" s="65" t="s">
        <v>291</v>
      </c>
      <c r="AN35" s="65" t="s">
        <v>293</v>
      </c>
      <c r="AO35" s="65" t="s">
        <v>301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1026.0142000000001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1677.6152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9941.2330000000002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5246.6304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360.97082999999998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212.60004000000001</v>
      </c>
    </row>
    <row r="43" spans="1:68" x14ac:dyDescent="0.3">
      <c r="A43" s="66" t="s">
        <v>276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326</v>
      </c>
      <c r="B44" s="67"/>
      <c r="C44" s="67"/>
      <c r="D44" s="67"/>
      <c r="E44" s="67"/>
      <c r="F44" s="67"/>
      <c r="H44" s="67" t="s">
        <v>277</v>
      </c>
      <c r="I44" s="67"/>
      <c r="J44" s="67"/>
      <c r="K44" s="67"/>
      <c r="L44" s="67"/>
      <c r="M44" s="67"/>
      <c r="O44" s="67" t="s">
        <v>327</v>
      </c>
      <c r="P44" s="67"/>
      <c r="Q44" s="67"/>
      <c r="R44" s="67"/>
      <c r="S44" s="67"/>
      <c r="T44" s="67"/>
      <c r="V44" s="67" t="s">
        <v>328</v>
      </c>
      <c r="W44" s="67"/>
      <c r="X44" s="67"/>
      <c r="Y44" s="67"/>
      <c r="Z44" s="67"/>
      <c r="AA44" s="67"/>
      <c r="AC44" s="67" t="s">
        <v>286</v>
      </c>
      <c r="AD44" s="67"/>
      <c r="AE44" s="67"/>
      <c r="AF44" s="67"/>
      <c r="AG44" s="67"/>
      <c r="AH44" s="67"/>
      <c r="AJ44" s="67" t="s">
        <v>329</v>
      </c>
      <c r="AK44" s="67"/>
      <c r="AL44" s="67"/>
      <c r="AM44" s="67"/>
      <c r="AN44" s="67"/>
      <c r="AO44" s="67"/>
      <c r="AQ44" s="67" t="s">
        <v>330</v>
      </c>
      <c r="AR44" s="67"/>
      <c r="AS44" s="67"/>
      <c r="AT44" s="67"/>
      <c r="AU44" s="67"/>
      <c r="AV44" s="67"/>
      <c r="AX44" s="67" t="s">
        <v>287</v>
      </c>
      <c r="AY44" s="67"/>
      <c r="AZ44" s="67"/>
      <c r="BA44" s="67"/>
      <c r="BB44" s="67"/>
      <c r="BC44" s="67"/>
      <c r="BE44" s="67" t="s">
        <v>296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305</v>
      </c>
      <c r="C45" s="65" t="s">
        <v>278</v>
      </c>
      <c r="D45" s="65" t="s">
        <v>291</v>
      </c>
      <c r="E45" s="65" t="s">
        <v>293</v>
      </c>
      <c r="F45" s="65" t="s">
        <v>301</v>
      </c>
      <c r="H45" s="65"/>
      <c r="I45" s="65" t="s">
        <v>305</v>
      </c>
      <c r="J45" s="65" t="s">
        <v>278</v>
      </c>
      <c r="K45" s="65" t="s">
        <v>291</v>
      </c>
      <c r="L45" s="65" t="s">
        <v>293</v>
      </c>
      <c r="M45" s="65" t="s">
        <v>301</v>
      </c>
      <c r="O45" s="65"/>
      <c r="P45" s="65" t="s">
        <v>305</v>
      </c>
      <c r="Q45" s="65" t="s">
        <v>278</v>
      </c>
      <c r="R45" s="65" t="s">
        <v>291</v>
      </c>
      <c r="S45" s="65" t="s">
        <v>293</v>
      </c>
      <c r="T45" s="65" t="s">
        <v>301</v>
      </c>
      <c r="V45" s="65"/>
      <c r="W45" s="65" t="s">
        <v>305</v>
      </c>
      <c r="X45" s="65" t="s">
        <v>278</v>
      </c>
      <c r="Y45" s="65" t="s">
        <v>291</v>
      </c>
      <c r="Z45" s="65" t="s">
        <v>293</v>
      </c>
      <c r="AA45" s="65" t="s">
        <v>301</v>
      </c>
      <c r="AC45" s="65"/>
      <c r="AD45" s="65" t="s">
        <v>305</v>
      </c>
      <c r="AE45" s="65" t="s">
        <v>278</v>
      </c>
      <c r="AF45" s="65" t="s">
        <v>291</v>
      </c>
      <c r="AG45" s="65" t="s">
        <v>293</v>
      </c>
      <c r="AH45" s="65" t="s">
        <v>301</v>
      </c>
      <c r="AJ45" s="65"/>
      <c r="AK45" s="65" t="s">
        <v>305</v>
      </c>
      <c r="AL45" s="65" t="s">
        <v>278</v>
      </c>
      <c r="AM45" s="65" t="s">
        <v>291</v>
      </c>
      <c r="AN45" s="65" t="s">
        <v>293</v>
      </c>
      <c r="AO45" s="65" t="s">
        <v>301</v>
      </c>
      <c r="AQ45" s="65"/>
      <c r="AR45" s="65" t="s">
        <v>305</v>
      </c>
      <c r="AS45" s="65" t="s">
        <v>278</v>
      </c>
      <c r="AT45" s="65" t="s">
        <v>291</v>
      </c>
      <c r="AU45" s="65" t="s">
        <v>293</v>
      </c>
      <c r="AV45" s="65" t="s">
        <v>301</v>
      </c>
      <c r="AX45" s="65"/>
      <c r="AY45" s="65" t="s">
        <v>305</v>
      </c>
      <c r="AZ45" s="65" t="s">
        <v>278</v>
      </c>
      <c r="BA45" s="65" t="s">
        <v>291</v>
      </c>
      <c r="BB45" s="65" t="s">
        <v>293</v>
      </c>
      <c r="BC45" s="65" t="s">
        <v>301</v>
      </c>
      <c r="BE45" s="65"/>
      <c r="BF45" s="65" t="s">
        <v>305</v>
      </c>
      <c r="BG45" s="65" t="s">
        <v>278</v>
      </c>
      <c r="BH45" s="65" t="s">
        <v>291</v>
      </c>
      <c r="BI45" s="65" t="s">
        <v>293</v>
      </c>
      <c r="BJ45" s="65" t="s">
        <v>301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24.809408000000001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15.306353</v>
      </c>
      <c r="O46" s="65" t="s">
        <v>279</v>
      </c>
      <c r="P46" s="65">
        <v>600</v>
      </c>
      <c r="Q46" s="65">
        <v>800</v>
      </c>
      <c r="R46" s="65">
        <v>0</v>
      </c>
      <c r="S46" s="65">
        <v>10000</v>
      </c>
      <c r="T46" s="65">
        <v>2418.0819999999999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0.19015874999999999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5.0164650000000002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200.91306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80.349029999999999</v>
      </c>
      <c r="AX46" s="65" t="s">
        <v>288</v>
      </c>
      <c r="AY46" s="65"/>
      <c r="AZ46" s="65"/>
      <c r="BA46" s="65"/>
      <c r="BB46" s="65"/>
      <c r="BC46" s="65"/>
      <c r="BE46" s="65" t="s">
        <v>331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1" sqref="G11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336</v>
      </c>
      <c r="B2" s="61" t="s">
        <v>337</v>
      </c>
      <c r="C2" s="61" t="s">
        <v>283</v>
      </c>
      <c r="D2" s="61">
        <v>66</v>
      </c>
      <c r="E2" s="61">
        <v>2270.9821999999999</v>
      </c>
      <c r="F2" s="61">
        <v>339.89603</v>
      </c>
      <c r="G2" s="61">
        <v>63.109020000000001</v>
      </c>
      <c r="H2" s="61">
        <v>41.157997000000002</v>
      </c>
      <c r="I2" s="61">
        <v>21.951021000000001</v>
      </c>
      <c r="J2" s="61">
        <v>93.928960000000004</v>
      </c>
      <c r="K2" s="61">
        <v>60.14817</v>
      </c>
      <c r="L2" s="61">
        <v>33.780791999999998</v>
      </c>
      <c r="M2" s="61">
        <v>48.631306000000002</v>
      </c>
      <c r="N2" s="61">
        <v>4.6822413999999997</v>
      </c>
      <c r="O2" s="61">
        <v>29.125214</v>
      </c>
      <c r="P2" s="61">
        <v>1759.6144999999999</v>
      </c>
      <c r="Q2" s="61">
        <v>43.820839999999997</v>
      </c>
      <c r="R2" s="61">
        <v>1023.7874</v>
      </c>
      <c r="S2" s="61">
        <v>115.72104</v>
      </c>
      <c r="T2" s="61">
        <v>10896.797</v>
      </c>
      <c r="U2" s="61">
        <v>4.0785229999999997</v>
      </c>
      <c r="V2" s="61">
        <v>28.738890000000001</v>
      </c>
      <c r="W2" s="61">
        <v>479.84766000000002</v>
      </c>
      <c r="X2" s="61">
        <v>188.64604</v>
      </c>
      <c r="Y2" s="61">
        <v>2.6488900000000002</v>
      </c>
      <c r="Z2" s="61">
        <v>1.9895301999999999</v>
      </c>
      <c r="AA2" s="61">
        <v>21.342822999999999</v>
      </c>
      <c r="AB2" s="61">
        <v>2.4521459999999999</v>
      </c>
      <c r="AC2" s="61">
        <v>944.13463999999999</v>
      </c>
      <c r="AD2" s="61">
        <v>12.071361</v>
      </c>
      <c r="AE2" s="61">
        <v>4.0950822999999996</v>
      </c>
      <c r="AF2" s="61">
        <v>2.0073576000000002</v>
      </c>
      <c r="AG2" s="61">
        <v>1026.0142000000001</v>
      </c>
      <c r="AH2" s="61">
        <v>570.08349999999996</v>
      </c>
      <c r="AI2" s="61">
        <v>455.93065999999999</v>
      </c>
      <c r="AJ2" s="61">
        <v>1677.6152</v>
      </c>
      <c r="AK2" s="61">
        <v>9941.2330000000002</v>
      </c>
      <c r="AL2" s="61">
        <v>360.97082999999998</v>
      </c>
      <c r="AM2" s="61">
        <v>5246.6304</v>
      </c>
      <c r="AN2" s="61">
        <v>212.60004000000001</v>
      </c>
      <c r="AO2" s="61">
        <v>24.809408000000001</v>
      </c>
      <c r="AP2" s="61">
        <v>20.79767</v>
      </c>
      <c r="AQ2" s="61">
        <v>4.0117373000000001</v>
      </c>
      <c r="AR2" s="61">
        <v>15.306353</v>
      </c>
      <c r="AS2" s="61">
        <v>2418.0819999999999</v>
      </c>
      <c r="AT2" s="61">
        <v>0.19015874999999999</v>
      </c>
      <c r="AU2" s="61">
        <v>5.0164650000000002</v>
      </c>
      <c r="AV2" s="61">
        <v>200.91306</v>
      </c>
      <c r="AW2" s="61">
        <v>80.349029999999999</v>
      </c>
      <c r="AX2" s="61">
        <v>0.36437799999999998</v>
      </c>
      <c r="AY2" s="61">
        <v>1.4684165</v>
      </c>
      <c r="AZ2" s="61">
        <v>209.04657</v>
      </c>
      <c r="BA2" s="61">
        <v>63.796570000000003</v>
      </c>
      <c r="BB2" s="61">
        <v>18.208715000000002</v>
      </c>
      <c r="BC2" s="61">
        <v>18.057473999999999</v>
      </c>
      <c r="BD2" s="61">
        <v>27.524666</v>
      </c>
      <c r="BE2" s="61">
        <v>2.3343202999999999</v>
      </c>
      <c r="BF2" s="61">
        <v>14.919112</v>
      </c>
      <c r="BG2" s="61">
        <v>6.9387240000000003E-3</v>
      </c>
      <c r="BH2" s="61">
        <v>5.9750345000000003E-2</v>
      </c>
      <c r="BI2" s="61">
        <v>4.6518101999999999E-2</v>
      </c>
      <c r="BJ2" s="61">
        <v>0.19735838</v>
      </c>
      <c r="BK2" s="61">
        <v>5.3374800000000001E-4</v>
      </c>
      <c r="BL2" s="61">
        <v>0.81484579999999995</v>
      </c>
      <c r="BM2" s="61">
        <v>7.4431060000000002</v>
      </c>
      <c r="BN2" s="61">
        <v>2.2924988000000002</v>
      </c>
      <c r="BO2" s="61">
        <v>109.15179999999999</v>
      </c>
      <c r="BP2" s="61">
        <v>20.435507000000001</v>
      </c>
      <c r="BQ2" s="61">
        <v>35.549120000000002</v>
      </c>
      <c r="BR2" s="61">
        <v>119.681145</v>
      </c>
      <c r="BS2" s="61">
        <v>44.094430000000003</v>
      </c>
      <c r="BT2" s="61">
        <v>29.790098</v>
      </c>
      <c r="BU2" s="61">
        <v>0.28737497000000001</v>
      </c>
      <c r="BV2" s="61">
        <v>3.4379069999999998E-2</v>
      </c>
      <c r="BW2" s="61">
        <v>1.8672518</v>
      </c>
      <c r="BX2" s="61">
        <v>1.9791478</v>
      </c>
      <c r="BY2" s="61">
        <v>0.12909517000000001</v>
      </c>
      <c r="BZ2" s="61">
        <v>5.6653393999999996E-4</v>
      </c>
      <c r="CA2" s="61">
        <v>0.42340963999999998</v>
      </c>
      <c r="CB2" s="61">
        <v>2.135068E-2</v>
      </c>
      <c r="CC2" s="61">
        <v>8.2658040000000002E-2</v>
      </c>
      <c r="CD2" s="61">
        <v>0.92242329999999995</v>
      </c>
      <c r="CE2" s="61">
        <v>0.18235059000000001</v>
      </c>
      <c r="CF2" s="61">
        <v>0.17158201000000001</v>
      </c>
      <c r="CG2" s="61">
        <v>0</v>
      </c>
      <c r="CH2" s="61">
        <v>1.3147241E-2</v>
      </c>
      <c r="CI2" s="61">
        <v>1.2668675E-3</v>
      </c>
      <c r="CJ2" s="61">
        <v>2.0259874</v>
      </c>
      <c r="CK2" s="61">
        <v>4.2795114000000002E-2</v>
      </c>
      <c r="CL2" s="61">
        <v>2.2598543000000002</v>
      </c>
      <c r="CM2" s="61">
        <v>6.5178729999999998</v>
      </c>
      <c r="CN2" s="61">
        <v>3292.4929999999999</v>
      </c>
      <c r="CO2" s="61">
        <v>6014.9804999999997</v>
      </c>
      <c r="CP2" s="61">
        <v>4356.4076999999997</v>
      </c>
      <c r="CQ2" s="61">
        <v>1260.0385000000001</v>
      </c>
      <c r="CR2" s="61">
        <v>689.37310000000002</v>
      </c>
      <c r="CS2" s="61">
        <v>397.28145999999998</v>
      </c>
      <c r="CT2" s="61">
        <v>3514.4027999999998</v>
      </c>
      <c r="CU2" s="61">
        <v>2510.6864999999998</v>
      </c>
      <c r="CV2" s="61">
        <v>1240.2107000000001</v>
      </c>
      <c r="CW2" s="61">
        <v>2883.4821999999999</v>
      </c>
      <c r="CX2" s="61">
        <v>853.7491</v>
      </c>
      <c r="CY2" s="61">
        <v>3702.3274000000001</v>
      </c>
      <c r="CZ2" s="61">
        <v>2326.8263999999999</v>
      </c>
      <c r="DA2" s="61">
        <v>5564.2606999999998</v>
      </c>
      <c r="DB2" s="61">
        <v>4426.7383</v>
      </c>
      <c r="DC2" s="61">
        <v>9043.6219999999994</v>
      </c>
      <c r="DD2" s="61">
        <v>14797.673000000001</v>
      </c>
      <c r="DE2" s="61">
        <v>3148.4409999999998</v>
      </c>
      <c r="DF2" s="61">
        <v>5086.9242999999997</v>
      </c>
      <c r="DG2" s="61">
        <v>3505.5835000000002</v>
      </c>
      <c r="DH2" s="61">
        <v>128.81280000000001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63.796570000000003</v>
      </c>
      <c r="B6">
        <f>BB2</f>
        <v>18.208715000000002</v>
      </c>
      <c r="C6">
        <f>BC2</f>
        <v>18.057473999999999</v>
      </c>
      <c r="D6">
        <f>BD2</f>
        <v>27.524666</v>
      </c>
    </row>
    <row r="7" spans="1:113" x14ac:dyDescent="0.3">
      <c r="B7">
        <f>ROUND(B6/MAX($B$6,$C$6,$D$6),1)</f>
        <v>0.7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20132</v>
      </c>
      <c r="C2" s="56">
        <f ca="1">YEAR(TODAY())-YEAR(B2)+IF(TODAY()&gt;=DATE(YEAR(TODAY()),MONTH(B2),DAY(B2)),0,-1)</f>
        <v>66</v>
      </c>
      <c r="E2" s="52">
        <v>159</v>
      </c>
      <c r="F2" s="53" t="s">
        <v>275</v>
      </c>
      <c r="G2" s="52">
        <v>83</v>
      </c>
      <c r="H2" s="51" t="s">
        <v>40</v>
      </c>
      <c r="I2" s="72">
        <f>ROUND(G3/E3^2,1)</f>
        <v>32.799999999999997</v>
      </c>
    </row>
    <row r="3" spans="1:9" x14ac:dyDescent="0.3">
      <c r="E3" s="51">
        <f>E2/100</f>
        <v>1.59</v>
      </c>
      <c r="F3" s="51" t="s">
        <v>39</v>
      </c>
      <c r="G3" s="51">
        <f>G2</f>
        <v>83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44355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김복영, ID : H1900755)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05일 15:12:39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44355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66</v>
      </c>
      <c r="G12" s="94"/>
      <c r="H12" s="94"/>
      <c r="I12" s="94"/>
      <c r="K12" s="123">
        <f>'개인정보 및 신체계측 입력'!E2</f>
        <v>159</v>
      </c>
      <c r="L12" s="124"/>
      <c r="M12" s="117">
        <f>'개인정보 및 신체계측 입력'!G2</f>
        <v>83</v>
      </c>
      <c r="N12" s="118"/>
      <c r="O12" s="113" t="s">
        <v>270</v>
      </c>
      <c r="P12" s="107"/>
      <c r="Q12" s="90">
        <f>'개인정보 및 신체계측 입력'!I2</f>
        <v>32.799999999999997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김복영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68.399000000000001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12.7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18.902000000000001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17.7</v>
      </c>
      <c r="L72" s="36" t="s">
        <v>52</v>
      </c>
      <c r="M72" s="36">
        <f>ROUND('DRIs DATA'!K8,1)</f>
        <v>12.6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136.5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239.49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188.65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163.47999999999999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128.25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662.75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248.09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1600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2021-09-02T07:50:04Z</dcterms:modified>
</cp:coreProperties>
</file>