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<sst xmlns="http://schemas.openxmlformats.org/spreadsheetml/2006/main" count="692" uniqueCount="354">
  <si>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</si>
  <si>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</si>
  <si>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</si>
  <si>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</si>
  <si>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</si>
  <si>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</si>
  <si>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</si>
  <si>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</si>
  <si>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</si>
  <si>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</si>
  <si>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</si>
  <si>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</si>
  <si>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</si>
  <si>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</si>
  <si>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</si>
  <si>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</si>
  <si>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</si>
  <si>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</si>
  <si>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</si>
  <si>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</si>
  <si>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</si>
  <si>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</si>
  <si>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</si>
  <si>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</si>
  <si>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</si>
  <si>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</si>
  <si>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</si>
  <si>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</si>
  <si>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</si>
  <si>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</si>
  <si>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</si>
  <si>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</si>
  <si>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</si>
  <si>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</si>
  <si>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</si>
  <si>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</si>
  <si>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</si>
  <si>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</si>
  <si>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</si>
  <si>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</si>
  <si>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</si>
  <si>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</si>
  <si>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</si>
  <si>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</si>
  <si>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</si>
  <si>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</si>
  <si>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</si>
  <si>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</si>
  <si>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</si>
  <si>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</si>
  <si>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</si>
  <si>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</si>
  <si>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</si>
  <si>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</si>
  <si>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</si>
  <si>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</si>
  <si>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</si>
  <si>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</si>
  <si>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</si>
  <si>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</si>
  <si>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</si>
  <si>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</si>
  <si>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</si>
  <si>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</si>
  <si>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</si>
  <si>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</si>
  <si>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</si>
  <si>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</si>
  <si>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</si>
  <si>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</si>
  <si>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</si>
  <si>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</si>
  <si>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</si>
  <si>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</si>
  <si>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</si>
  <si>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</si>
  <si>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</si>
  <si>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</si>
  <si>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</si>
  <si>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</si>
  <si>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</si>
  <si>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</si>
  <si>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</si>
  <si>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</si>
  <si>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</si>
  <si>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</si>
  <si>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</si>
  <si>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</si>
  <si>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</si>
  <si>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</si>
  <si>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</si>
  <si>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</si>
  <si>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</si>
  <si>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</si>
  <si>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</si>
  <si>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</si>
  <si>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</si>
  <si>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</si>
  <si>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</si>
  <si>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</si>
  <si>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</si>
  <si>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</si>
  <si>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</si>
  <si>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</si>
  <si>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</si>
  <si>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</si>
  <si>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</si>
  <si>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</si>
  <si>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</si>
  <si>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</si>
  <si>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</si>
  <si>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</si>
  <si>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</si>
  <si>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</si>
  <si>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</si>
  <si>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</si>
  <si>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</si>
  <si>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</si>
  <si>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</si>
  <si>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</si>
  <si>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</si>
  <si>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</si>
  <si>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</si>
  <si>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</si>
  <si>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</si>
  <si>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</si>
  <si>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</si>
  <si>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</si>
  <si>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</si>
  <si>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</si>
  <si>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</si>
  <si>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</si>
  <si>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</si>
  <si>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</si>
  <si>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</si>
  <si>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</si>
  <si>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</si>
  <si>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</si>
  <si>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</si>
  <si>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</si>
  <si>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</si>
  <si>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</si>
  <si>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</si>
  <si>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</si>
  <si>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</si>
  <si>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</si>
  <si>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</si>
  <si>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</si>
  <si>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</si>
  <si>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</si>
  <si>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</si>
  <si>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</si>
  <si>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</si>
  <si>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</si>
  <si>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</si>
  <si>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</si>
  <si>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</si>
  <si>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</si>
  <si>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</si>
  <si>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</si>
  <si>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</si>
  <si>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</si>
  <si>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</si>
  <si>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</si>
  <si>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</si>
  <si>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</si>
  <si>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</si>
  <si>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</si>
  <si>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</si>
  <si>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</si>
  <si>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</si>
  <si>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</si>
  <si>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</si>
  <si>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</si>
  <si>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</si>
  <si>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</si>
  <si>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</si>
  <si>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</si>
  <si>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</si>
  <si>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</si>
  <si>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</si>
  <si>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</si>
  <si>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</si>
  <si>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</si>
  <si>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</si>
  <si>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</si>
  <si>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</si>
  <si>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</si>
  <si>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</si>
  <si>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</si>
  <si>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</si>
  <si>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</si>
  <si>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</si>
  <si>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</si>
  <si>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</si>
  <si>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</si>
  <si>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</si>
  <si>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</si>
  <si>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</si>
  <si>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</si>
  <si>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</si>
  <si>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</si>
  <si>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</si>
  <si>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</si>
  <si>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</si>
  <si>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</si>
  <si>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</si>
  <si>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</si>
  <si>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</si>
  <si>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</si>
  <si>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</si>
  <si>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</si>
  <si>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</si>
  <si>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</si>
  <si>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</si>
  <si>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</si>
  <si>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</si>
  <si>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</si>
  <si>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</si>
  <si>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</si>
  <si>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</si>
  <si>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</si>
  <si>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</si>
  <si>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</si>
  <si>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</si>
  <si>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</si>
  <si>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</si>
  <si>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</si>
  <si>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</si>
  <si>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</si>
  <si>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</si>
  <si>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</si>
  <si>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</si>
  <si>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</si>
  <si>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</si>
  <si>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</si>
  <si>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</si>
  <si>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</si>
  <si>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</si>
  <si>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</si>
  <si>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</si>
  <si>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</si>
  <si>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</si>
  <si>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</si>
  <si>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</si>
  <si>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</si>
  <si>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</si>
  <si>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</si>
  <si>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</si>
  <si>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</si>
  <si>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</si>
  <si>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</si>
  <si>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</si>
  <si>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</si>
  <si>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</si>
  <si>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</si>
  <si>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</si>
  <si>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</si>
  <si>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</si>
  <si>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</si>
  <si>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</si>
  <si>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</si>
  <si>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</si>
  <si>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</si>
  <si>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</si>
  <si>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</si>
  <si>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</si>
  <si>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</si>
  <si>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</si>
  <si>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</si>
  <si>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</si>
  <si>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</si>
  <si>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</si>
  <si>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</si>
  <si>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</si>
  <si>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</si>
  <si>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출력시각</t>
    <phoneticPr fontId="1" type="noConversion"/>
  </si>
  <si>
    <t>다량영양소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</si>
  <si>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</si>
  <si>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</si>
  <si>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</si>
  <si>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</si>
  <si>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</si>
  <si>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</si>
  <si>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</si>
  <si>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</si>
  <si>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</si>
  <si>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</si>
  <si>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</si>
  <si>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</si>
  <si>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</si>
  <si>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</si>
  <si>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비타민B12</t>
    <phoneticPr fontId="1" type="noConversion"/>
  </si>
  <si>
    <t>마그네슘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</si>
  <si>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</si>
  <si>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</si>
  <si>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</si>
  <si>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몰리브덴(ug/일)</t>
    <phoneticPr fontId="1" type="noConversion"/>
  </si>
  <si>
    <t>단백질(g/일)</t>
    <phoneticPr fontId="1" type="noConversion"/>
  </si>
  <si>
    <t>적정비율(최대)</t>
    <phoneticPr fontId="1" type="noConversion"/>
  </si>
  <si>
    <t>다량 무기질</t>
    <phoneticPr fontId="1" type="noConversion"/>
  </si>
  <si>
    <t>아연</t>
    <phoneticPr fontId="1" type="noConversion"/>
  </si>
  <si>
    <t>크롬</t>
    <phoneticPr fontId="1" type="noConversion"/>
  </si>
  <si>
    <t>구리(ug/일)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</si>
  <si>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</si>
  <si>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</si>
  <si>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</si>
  <si>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</si>
  <si>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n-6불포화</t>
    <phoneticPr fontId="1" type="noConversion"/>
  </si>
  <si>
    <t>비타민D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</si>
  <si>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</si>
  <si>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</si>
  <si>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</si>
  <si>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</si>
  <si>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</si>
  <si>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</si>
  <si>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</si>
  <si>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미량 무기질</t>
    <phoneticPr fontId="1" type="noConversion"/>
  </si>
  <si>
    <t>철</t>
    <phoneticPr fontId="1" type="noConversion"/>
  </si>
  <si>
    <t>셀레늄</t>
    <phoneticPr fontId="1" type="noConversion"/>
  </si>
  <si>
    <t>크롬(ug/일)</t>
    <phoneticPr fontId="1" type="noConversion"/>
  </si>
  <si>
    <t>(설문지 : FFQ 95문항 설문지, 사용자 : 김은숙, ID : H1900756)</t>
  </si>
  <si>
    <t>2021년 08월 20일 16:26:08</t>
  </si>
  <si>
    <t>식이섬유</t>
    <phoneticPr fontId="1" type="noConversion"/>
  </si>
  <si>
    <t>단백질</t>
    <phoneticPr fontId="1" type="noConversion"/>
  </si>
  <si>
    <t>n-3불포화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</si>
  <si>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</si>
  <si>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</si>
  <si>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</si>
  <si>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지용성 비타민</t>
    <phoneticPr fontId="1" type="noConversion"/>
  </si>
  <si>
    <t>평균필요량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</si>
  <si>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</si>
  <si>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</si>
  <si>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</si>
  <si>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</si>
  <si>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평균필요량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</si>
  <si>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</si>
  <si>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</si>
  <si>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</si>
  <si>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</si>
  <si>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</si>
  <si>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</si>
  <si>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상한섭취량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</si>
  <si>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</si>
  <si>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</si>
  <si>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</si>
  <si>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충분섭취량</t>
    <phoneticPr fontId="1" type="noConversion"/>
  </si>
  <si>
    <t>권장섭취량</t>
    <phoneticPr fontId="1" type="noConversion"/>
  </si>
  <si>
    <t>요오드</t>
    <phoneticPr fontId="1" type="noConversion"/>
  </si>
  <si>
    <t>몰리브덴</t>
    <phoneticPr fontId="1" type="noConversion"/>
  </si>
  <si>
    <t>섭취량</t>
    <phoneticPr fontId="1" type="noConversion"/>
  </si>
  <si>
    <t>H1900756</t>
  </si>
  <si>
    <t>김은숙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</si>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</sst>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61.260513000000003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044784"/>
        <c:axId val="258563392"/>
      </c:barChart>
      <c:catAx>
        <c:axId val="21204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63392"/>
        <c:crosses val="autoZero"/>
        <c:auto val="1"/>
        <c:lblAlgn val="ctr"/>
        <c:lblOffset val="100"/>
        <c:noMultiLvlLbl val="0"/>
      </c:catAx>
      <c:valAx>
        <c:axId val="25856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04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1.8858044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408"/>
        <c:axId val="259539704"/>
      </c:barChart>
      <c:catAx>
        <c:axId val="25954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9704"/>
        <c:crosses val="autoZero"/>
        <c:auto val="1"/>
        <c:lblAlgn val="ctr"/>
        <c:lblOffset val="100"/>
        <c:noMultiLvlLbl val="0"/>
      </c:catAx>
      <c:valAx>
        <c:axId val="25953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3.4594345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016"/>
        <c:axId val="259541272"/>
      </c:barChart>
      <c:catAx>
        <c:axId val="25954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1272"/>
        <c:crosses val="autoZero"/>
        <c:auto val="1"/>
        <c:lblAlgn val="ctr"/>
        <c:lblOffset val="100"/>
        <c:noMultiLvlLbl val="0"/>
      </c:catAx>
      <c:valAx>
        <c:axId val="2595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1112.4237000000001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0288"/>
        <c:axId val="259710680"/>
      </c:barChart>
      <c:catAx>
        <c:axId val="25971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0680"/>
        <c:crosses val="autoZero"/>
        <c:auto val="1"/>
        <c:lblAlgn val="ctr"/>
        <c:lblOffset val="100"/>
        <c:noMultiLvlLbl val="0"/>
      </c:catAx>
      <c:valAx>
        <c:axId val="25971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2875.5798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816"/>
        <c:axId val="259711464"/>
      </c:barChart>
      <c:catAx>
        <c:axId val="25971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464"/>
        <c:crosses val="autoZero"/>
        <c:auto val="1"/>
        <c:lblAlgn val="ctr"/>
        <c:lblOffset val="100"/>
        <c:noMultiLvlLbl val="0"/>
      </c:catAx>
      <c:valAx>
        <c:axId val="259711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106.82595000000001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4600"/>
        <c:axId val="259715776"/>
      </c:barChart>
      <c:catAx>
        <c:axId val="25971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5776"/>
        <c:crosses val="autoZero"/>
        <c:auto val="1"/>
        <c:lblAlgn val="ctr"/>
        <c:lblOffset val="100"/>
        <c:noMultiLvlLbl val="0"/>
      </c:catAx>
      <c:valAx>
        <c:axId val="25971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135.83996999999999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2248"/>
        <c:axId val="259711856"/>
      </c:barChart>
      <c:catAx>
        <c:axId val="25971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856"/>
        <c:crosses val="autoZero"/>
        <c:auto val="1"/>
        <c:lblAlgn val="ctr"/>
        <c:lblOffset val="100"/>
        <c:noMultiLvlLbl val="0"/>
      </c:catAx>
      <c:valAx>
        <c:axId val="259711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9.7269909999999999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6560"/>
        <c:axId val="259712640"/>
      </c:barChart>
      <c:catAx>
        <c:axId val="25971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2640"/>
        <c:crosses val="autoZero"/>
        <c:auto val="1"/>
        <c:lblAlgn val="ctr"/>
        <c:lblOffset val="100"/>
        <c:noMultiLvlLbl val="0"/>
      </c:catAx>
      <c:valAx>
        <c:axId val="25971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597.43830000000003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032"/>
        <c:axId val="259717344"/>
      </c:barChart>
      <c:catAx>
        <c:axId val="25971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7344"/>
        <c:crosses val="autoZero"/>
        <c:auto val="1"/>
        <c:lblAlgn val="ctr"/>
        <c:lblOffset val="100"/>
        <c:noMultiLvlLbl val="0"/>
      </c:catAx>
      <c:valAx>
        <c:axId val="259717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1.5672459999999999E-2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09896"/>
        <c:axId val="259970848"/>
      </c:barChart>
      <c:catAx>
        <c:axId val="25970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848"/>
        <c:crosses val="autoZero"/>
        <c:auto val="1"/>
        <c:lblAlgn val="ctr"/>
        <c:lblOffset val="100"/>
        <c:noMultiLvlLbl val="0"/>
      </c:catAx>
      <c:valAx>
        <c:axId val="25997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3.5964176999999999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240"/>
        <c:axId val="259968104"/>
      </c:barChart>
      <c:catAx>
        <c:axId val="25997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8104"/>
        <c:crosses val="autoZero"/>
        <c:auto val="1"/>
        <c:lblAlgn val="ctr"/>
        <c:lblOffset val="100"/>
        <c:noMultiLvlLbl val="0"/>
      </c:catAx>
      <c:valAx>
        <c:axId val="259968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23.777585999999999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2432"/>
        <c:axId val="258609688"/>
      </c:barChart>
      <c:catAx>
        <c:axId val="25861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09688"/>
        <c:crosses val="autoZero"/>
        <c:auto val="1"/>
        <c:lblAlgn val="ctr"/>
        <c:lblOffset val="100"/>
        <c:noMultiLvlLbl val="0"/>
      </c:catAx>
      <c:valAx>
        <c:axId val="258609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144.78540000000001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0456"/>
        <c:axId val="259966928"/>
      </c:barChart>
      <c:catAx>
        <c:axId val="25997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6928"/>
        <c:crosses val="autoZero"/>
        <c:auto val="1"/>
        <c:lblAlgn val="ctr"/>
        <c:lblOffset val="100"/>
        <c:noMultiLvlLbl val="0"/>
      </c:catAx>
      <c:valAx>
        <c:axId val="25996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77.702699999999993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5752"/>
        <c:axId val="259970064"/>
      </c:barChart>
      <c:catAx>
        <c:axId val="25996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064"/>
        <c:crosses val="autoZero"/>
        <c:auto val="1"/>
        <c:lblAlgn val="ctr"/>
        <c:lblOffset val="100"/>
        <c:noMultiLvlLbl val="0"/>
      </c:catAx>
      <c:valAx>
        <c:axId val="25997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5.65</c:v>
                </c:pt>
                <c:pt idx="1">
                  <c:v>16.373999999999999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966144"/>
        <c:axId val="259967712"/>
      </c:barChart>
      <c:catAx>
        <c:axId val="25996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7712"/>
        <c:crosses val="autoZero"/>
        <c:auto val="1"/>
        <c:lblAlgn val="ctr"/>
        <c:lblOffset val="100"/>
        <c:noMultiLvlLbl val="0"/>
      </c:catAx>
      <c:valAx>
        <c:axId val="25996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9.6186319999999998</c:v>
                </c:pt>
                <c:pt idx="1">
                  <c:v>13.005865</c:v>
                </c:pt>
                <c:pt idx="2">
                  <c:v>13.570084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555.57619999999997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9280"/>
        <c:axId val="259969672"/>
      </c:barChart>
      <c:catAx>
        <c:axId val="25996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9672"/>
        <c:crosses val="autoZero"/>
        <c:auto val="1"/>
        <c:lblAlgn val="ctr"/>
        <c:lblOffset val="100"/>
        <c:noMultiLvlLbl val="0"/>
      </c:catAx>
      <c:valAx>
        <c:axId val="259969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17.407633000000001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632"/>
        <c:axId val="259964968"/>
      </c:barChart>
      <c:catAx>
        <c:axId val="25997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4968"/>
        <c:crosses val="autoZero"/>
        <c:auto val="1"/>
        <c:lblAlgn val="ctr"/>
        <c:lblOffset val="100"/>
        <c:noMultiLvlLbl val="0"/>
      </c:catAx>
      <c:valAx>
        <c:axId val="25996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74.846000000000004</c:v>
                </c:pt>
                <c:pt idx="1">
                  <c:v>10.041</c:v>
                </c:pt>
                <c:pt idx="2">
                  <c:v>15.112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1024872"/>
        <c:axId val="261024088"/>
      </c:barChart>
      <c:catAx>
        <c:axId val="26102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4088"/>
        <c:crosses val="autoZero"/>
        <c:auto val="1"/>
        <c:lblAlgn val="ctr"/>
        <c:lblOffset val="100"/>
        <c:noMultiLvlLbl val="0"/>
      </c:catAx>
      <c:valAx>
        <c:axId val="26102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1838.6122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5264"/>
        <c:axId val="261026440"/>
      </c:barChart>
      <c:catAx>
        <c:axId val="26102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440"/>
        <c:crosses val="autoZero"/>
        <c:auto val="1"/>
        <c:lblAlgn val="ctr"/>
        <c:lblOffset val="100"/>
        <c:noMultiLvlLbl val="0"/>
      </c:catAx>
      <c:valAx>
        <c:axId val="261026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111.80206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520"/>
        <c:axId val="261027616"/>
      </c:barChart>
      <c:catAx>
        <c:axId val="26102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616"/>
        <c:crosses val="autoZero"/>
        <c:auto val="1"/>
        <c:lblAlgn val="ctr"/>
        <c:lblOffset val="100"/>
        <c:noMultiLvlLbl val="0"/>
      </c:catAx>
      <c:valAx>
        <c:axId val="26102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413.26416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8008"/>
        <c:axId val="261028400"/>
      </c:barChart>
      <c:catAx>
        <c:axId val="26102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8400"/>
        <c:crosses val="autoZero"/>
        <c:auto val="1"/>
        <c:lblAlgn val="ctr"/>
        <c:lblOffset val="100"/>
        <c:noMultiLvlLbl val="0"/>
      </c:catAx>
      <c:valAx>
        <c:axId val="26102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3.3494864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0080"/>
        <c:axId val="258610472"/>
      </c:barChart>
      <c:catAx>
        <c:axId val="25861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0472"/>
        <c:crosses val="autoZero"/>
        <c:auto val="1"/>
        <c:lblAlgn val="ctr"/>
        <c:lblOffset val="100"/>
        <c:noMultiLvlLbl val="0"/>
      </c:catAx>
      <c:valAx>
        <c:axId val="25861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4489.6103999999996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9968"/>
        <c:axId val="261026048"/>
      </c:barChart>
      <c:catAx>
        <c:axId val="26102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048"/>
        <c:crosses val="autoZero"/>
        <c:auto val="1"/>
        <c:lblAlgn val="ctr"/>
        <c:lblOffset val="100"/>
        <c:noMultiLvlLbl val="0"/>
      </c:catAx>
      <c:valAx>
        <c:axId val="26102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12.74647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912"/>
        <c:axId val="261027224"/>
      </c:barChart>
      <c:catAx>
        <c:axId val="26102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224"/>
        <c:crosses val="autoZero"/>
        <c:auto val="1"/>
        <c:lblAlgn val="ctr"/>
        <c:lblOffset val="100"/>
        <c:noMultiLvlLbl val="0"/>
      </c:catAx>
      <c:valAx>
        <c:axId val="26102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1.7473942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4480"/>
        <c:axId val="261168520"/>
      </c:barChart>
      <c:catAx>
        <c:axId val="26102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68520"/>
        <c:crosses val="autoZero"/>
        <c:auto val="1"/>
        <c:lblAlgn val="ctr"/>
        <c:lblOffset val="100"/>
        <c:noMultiLvlLbl val="0"/>
      </c:catAx>
      <c:valAx>
        <c:axId val="26116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296.08589999999998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3216"/>
        <c:axId val="258611648"/>
      </c:barChart>
      <c:catAx>
        <c:axId val="2586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1648"/>
        <c:crosses val="autoZero"/>
        <c:auto val="1"/>
        <c:lblAlgn val="ctr"/>
        <c:lblOffset val="100"/>
        <c:noMultiLvlLbl val="0"/>
      </c:catAx>
      <c:valAx>
        <c:axId val="25861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1.2652623999999999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800"/>
        <c:axId val="259538920"/>
      </c:barChart>
      <c:catAx>
        <c:axId val="25954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8920"/>
        <c:crosses val="autoZero"/>
        <c:auto val="1"/>
        <c:lblAlgn val="ctr"/>
        <c:lblOffset val="100"/>
        <c:noMultiLvlLbl val="0"/>
      </c:catAx>
      <c:valAx>
        <c:axId val="259538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15.488852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1664"/>
        <c:axId val="259542448"/>
      </c:barChart>
      <c:catAx>
        <c:axId val="2595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2448"/>
        <c:crosses val="autoZero"/>
        <c:auto val="1"/>
        <c:lblAlgn val="ctr"/>
        <c:lblOffset val="100"/>
        <c:noMultiLvlLbl val="0"/>
      </c:catAx>
      <c:valAx>
        <c:axId val="25954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1.7473942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5584"/>
        <c:axId val="259540488"/>
      </c:barChart>
      <c:catAx>
        <c:axId val="25954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488"/>
        <c:crosses val="autoZero"/>
        <c:auto val="1"/>
        <c:lblAlgn val="ctr"/>
        <c:lblOffset val="100"/>
        <c:noMultiLvlLbl val="0"/>
      </c:catAx>
      <c:valAx>
        <c:axId val="2595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563.61584000000005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2056"/>
        <c:axId val="259543232"/>
      </c:barChart>
      <c:catAx>
        <c:axId val="25954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3232"/>
        <c:crosses val="autoZero"/>
        <c:auto val="1"/>
        <c:lblAlgn val="ctr"/>
        <c:lblOffset val="100"/>
        <c:noMultiLvlLbl val="0"/>
      </c:catAx>
      <c:valAx>
        <c:axId val="25954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9.3965289999999992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3624"/>
        <c:axId val="259540880"/>
      </c:barChart>
      <c:catAx>
        <c:axId val="2595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880"/>
        <c:crosses val="autoZero"/>
        <c:auto val="1"/>
        <c:lblAlgn val="ctr"/>
        <c:lblOffset val="100"/>
        <c:noMultiLvlLbl val="0"/>
      </c:catAx>
      <c:valAx>
        <c:axId val="25954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김은숙, ID : H1900756)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16:26:08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1838.6122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61.260513000000003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23.777585999999999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74.846000000000004</v>
      </c>
      <c r="G8" s="59">
        <f>'DRIs DATA 입력'!G8</f>
        <v>10.041</v>
      </c>
      <c r="H8" s="59">
        <f>'DRIs DATA 입력'!H8</f>
        <v>15.112</v>
      </c>
      <c r="I8" s="55"/>
      <c r="J8" s="59" t="s">
        <v>215</v>
      </c>
      <c r="K8" s="59">
        <f>'DRIs DATA 입력'!K8</f>
        <v>5.65</v>
      </c>
      <c r="L8" s="59">
        <f>'DRIs DATA 입력'!L8</f>
        <v>16.373999999999999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555.57619999999997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17.407633000000001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3.3494864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296.08589999999998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111.80206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1.5432112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1.2652623999999999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15.488852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1.7473942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563.61584000000005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9.3965289999999992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1.8858044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3.4594345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413.26416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1112.4237000000001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4489.6103999999996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2875.5798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106.82595000000001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135.83996999999999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12.74647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9.7269909999999999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597.43830000000003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1.5672459999999999E-2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3.5964176999999999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144.78540000000001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77.702699999999993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5" sqref="F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304</v>
      </c>
      <c r="B1" s="55" t="s">
        <v>321</v>
      </c>
      <c r="G1" s="56" t="s">
        <v>276</v>
      </c>
      <c r="H1" s="55" t="s">
        <v>322</v>
      </c>
    </row>
    <row r="3" spans="1:27" x14ac:dyDescent="0.3">
      <c r="A3" s="65" t="s">
        <v>277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305</v>
      </c>
      <c r="B4" s="66"/>
      <c r="C4" s="66"/>
      <c r="E4" s="61" t="s">
        <v>306</v>
      </c>
      <c r="F4" s="62"/>
      <c r="G4" s="62"/>
      <c r="H4" s="63"/>
      <c r="J4" s="61" t="s">
        <v>307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323</v>
      </c>
      <c r="V4" s="66"/>
      <c r="W4" s="66"/>
      <c r="X4" s="66"/>
      <c r="Y4" s="66"/>
      <c r="Z4" s="66"/>
    </row>
    <row r="5" spans="1:27" x14ac:dyDescent="0.3">
      <c r="A5" s="60"/>
      <c r="B5" s="60" t="s">
        <v>278</v>
      </c>
      <c r="C5" s="60" t="s">
        <v>279</v>
      </c>
      <c r="E5" s="60"/>
      <c r="F5" s="60" t="s">
        <v>49</v>
      </c>
      <c r="G5" s="60" t="s">
        <v>280</v>
      </c>
      <c r="H5" s="60" t="s">
        <v>324</v>
      </c>
      <c r="J5" s="60"/>
      <c r="K5" s="60" t="s">
        <v>325</v>
      </c>
      <c r="L5" s="60" t="s">
        <v>308</v>
      </c>
      <c r="N5" s="60"/>
      <c r="O5" s="60" t="s">
        <v>281</v>
      </c>
      <c r="P5" s="60" t="s">
        <v>282</v>
      </c>
      <c r="Q5" s="60" t="s">
        <v>283</v>
      </c>
      <c r="R5" s="60" t="s">
        <v>284</v>
      </c>
      <c r="S5" s="60" t="s">
        <v>279</v>
      </c>
      <c r="U5" s="60"/>
      <c r="V5" s="60" t="s">
        <v>281</v>
      </c>
      <c r="W5" s="60" t="s">
        <v>282</v>
      </c>
      <c r="X5" s="60" t="s">
        <v>283</v>
      </c>
      <c r="Y5" s="60" t="s">
        <v>326</v>
      </c>
      <c r="Z5" s="60" t="s">
        <v>279</v>
      </c>
    </row>
    <row r="6" spans="1:27" x14ac:dyDescent="0.3">
      <c r="A6" s="60" t="s">
        <v>305</v>
      </c>
      <c r="B6" s="60">
        <v>1800</v>
      </c>
      <c r="C6" s="60">
        <v>1838.6122</v>
      </c>
      <c r="E6" s="60" t="s">
        <v>327</v>
      </c>
      <c r="F6" s="60">
        <v>55</v>
      </c>
      <c r="G6" s="60">
        <v>15</v>
      </c>
      <c r="H6" s="60">
        <v>7</v>
      </c>
      <c r="J6" s="60" t="s">
        <v>285</v>
      </c>
      <c r="K6" s="60">
        <v>0.1</v>
      </c>
      <c r="L6" s="60">
        <v>4</v>
      </c>
      <c r="N6" s="60" t="s">
        <v>298</v>
      </c>
      <c r="O6" s="60">
        <v>40</v>
      </c>
      <c r="P6" s="60">
        <v>50</v>
      </c>
      <c r="Q6" s="60">
        <v>0</v>
      </c>
      <c r="R6" s="60">
        <v>0</v>
      </c>
      <c r="S6" s="60">
        <v>61.260513000000003</v>
      </c>
      <c r="U6" s="60" t="s">
        <v>286</v>
      </c>
      <c r="V6" s="60">
        <v>0</v>
      </c>
      <c r="W6" s="60">
        <v>0</v>
      </c>
      <c r="X6" s="60">
        <v>20</v>
      </c>
      <c r="Y6" s="60">
        <v>0</v>
      </c>
      <c r="Z6" s="60">
        <v>23.777585999999999</v>
      </c>
    </row>
    <row r="7" spans="1:27" x14ac:dyDescent="0.3">
      <c r="E7" s="60" t="s">
        <v>299</v>
      </c>
      <c r="F7" s="60">
        <v>65</v>
      </c>
      <c r="G7" s="60">
        <v>30</v>
      </c>
      <c r="H7" s="60">
        <v>20</v>
      </c>
      <c r="J7" s="60" t="s">
        <v>328</v>
      </c>
      <c r="K7" s="60">
        <v>1</v>
      </c>
      <c r="L7" s="60">
        <v>10</v>
      </c>
    </row>
    <row r="8" spans="1:27" x14ac:dyDescent="0.3">
      <c r="E8" s="60" t="s">
        <v>287</v>
      </c>
      <c r="F8" s="60">
        <v>74.846000000000004</v>
      </c>
      <c r="G8" s="60">
        <v>10.041</v>
      </c>
      <c r="H8" s="60">
        <v>15.112</v>
      </c>
      <c r="J8" s="60" t="s">
        <v>287</v>
      </c>
      <c r="K8" s="60">
        <v>5.65</v>
      </c>
      <c r="L8" s="60">
        <v>16.373999999999999</v>
      </c>
    </row>
    <row r="13" spans="1:27" x14ac:dyDescent="0.3">
      <c r="A13" s="64" t="s">
        <v>329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288</v>
      </c>
      <c r="B14" s="66"/>
      <c r="C14" s="66"/>
      <c r="D14" s="66"/>
      <c r="E14" s="66"/>
      <c r="F14" s="66"/>
      <c r="H14" s="66" t="s">
        <v>289</v>
      </c>
      <c r="I14" s="66"/>
      <c r="J14" s="66"/>
      <c r="K14" s="66"/>
      <c r="L14" s="66"/>
      <c r="M14" s="66"/>
      <c r="O14" s="66" t="s">
        <v>309</v>
      </c>
      <c r="P14" s="66"/>
      <c r="Q14" s="66"/>
      <c r="R14" s="66"/>
      <c r="S14" s="66"/>
      <c r="T14" s="66"/>
      <c r="V14" s="66" t="s">
        <v>290</v>
      </c>
      <c r="W14" s="66"/>
      <c r="X14" s="66"/>
      <c r="Y14" s="66"/>
      <c r="Z14" s="66"/>
      <c r="AA14" s="66"/>
    </row>
    <row r="15" spans="1:27" x14ac:dyDescent="0.3">
      <c r="A15" s="60"/>
      <c r="B15" s="60" t="s">
        <v>330</v>
      </c>
      <c r="C15" s="60" t="s">
        <v>282</v>
      </c>
      <c r="D15" s="60" t="s">
        <v>331</v>
      </c>
      <c r="E15" s="60" t="s">
        <v>284</v>
      </c>
      <c r="F15" s="60" t="s">
        <v>332</v>
      </c>
      <c r="H15" s="60"/>
      <c r="I15" s="60" t="s">
        <v>333</v>
      </c>
      <c r="J15" s="60" t="s">
        <v>334</v>
      </c>
      <c r="K15" s="60" t="s">
        <v>283</v>
      </c>
      <c r="L15" s="60" t="s">
        <v>284</v>
      </c>
      <c r="M15" s="60" t="s">
        <v>279</v>
      </c>
      <c r="O15" s="60"/>
      <c r="P15" s="60" t="s">
        <v>335</v>
      </c>
      <c r="Q15" s="60" t="s">
        <v>282</v>
      </c>
      <c r="R15" s="60" t="s">
        <v>283</v>
      </c>
      <c r="S15" s="60" t="s">
        <v>284</v>
      </c>
      <c r="T15" s="60" t="s">
        <v>279</v>
      </c>
      <c r="V15" s="60"/>
      <c r="W15" s="60" t="s">
        <v>281</v>
      </c>
      <c r="X15" s="60" t="s">
        <v>282</v>
      </c>
      <c r="Y15" s="60" t="s">
        <v>283</v>
      </c>
      <c r="Z15" s="60" t="s">
        <v>284</v>
      </c>
      <c r="AA15" s="60" t="s">
        <v>279</v>
      </c>
    </row>
    <row r="16" spans="1:27" x14ac:dyDescent="0.3">
      <c r="A16" s="60" t="s">
        <v>291</v>
      </c>
      <c r="B16" s="60">
        <v>430</v>
      </c>
      <c r="C16" s="60">
        <v>600</v>
      </c>
      <c r="D16" s="60">
        <v>0</v>
      </c>
      <c r="E16" s="60">
        <v>3000</v>
      </c>
      <c r="F16" s="60">
        <v>555.57619999999997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17.407633000000001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3.3494864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296.08589999999998</v>
      </c>
    </row>
    <row r="23" spans="1:62" x14ac:dyDescent="0.3">
      <c r="A23" s="64" t="s">
        <v>310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311</v>
      </c>
      <c r="B24" s="66"/>
      <c r="C24" s="66"/>
      <c r="D24" s="66"/>
      <c r="E24" s="66"/>
      <c r="F24" s="66"/>
      <c r="H24" s="66" t="s">
        <v>312</v>
      </c>
      <c r="I24" s="66"/>
      <c r="J24" s="66"/>
      <c r="K24" s="66"/>
      <c r="L24" s="66"/>
      <c r="M24" s="66"/>
      <c r="O24" s="66" t="s">
        <v>313</v>
      </c>
      <c r="P24" s="66"/>
      <c r="Q24" s="66"/>
      <c r="R24" s="66"/>
      <c r="S24" s="66"/>
      <c r="T24" s="66"/>
      <c r="V24" s="66" t="s">
        <v>336</v>
      </c>
      <c r="W24" s="66"/>
      <c r="X24" s="66"/>
      <c r="Y24" s="66"/>
      <c r="Z24" s="66"/>
      <c r="AA24" s="66"/>
      <c r="AC24" s="66" t="s">
        <v>337</v>
      </c>
      <c r="AD24" s="66"/>
      <c r="AE24" s="66"/>
      <c r="AF24" s="66"/>
      <c r="AG24" s="66"/>
      <c r="AH24" s="66"/>
      <c r="AJ24" s="66" t="s">
        <v>338</v>
      </c>
      <c r="AK24" s="66"/>
      <c r="AL24" s="66"/>
      <c r="AM24" s="66"/>
      <c r="AN24" s="66"/>
      <c r="AO24" s="66"/>
      <c r="AQ24" s="66" t="s">
        <v>292</v>
      </c>
      <c r="AR24" s="66"/>
      <c r="AS24" s="66"/>
      <c r="AT24" s="66"/>
      <c r="AU24" s="66"/>
      <c r="AV24" s="66"/>
      <c r="AX24" s="66" t="s">
        <v>314</v>
      </c>
      <c r="AY24" s="66"/>
      <c r="AZ24" s="66"/>
      <c r="BA24" s="66"/>
      <c r="BB24" s="66"/>
      <c r="BC24" s="66"/>
      <c r="BE24" s="66" t="s">
        <v>315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281</v>
      </c>
      <c r="C25" s="60" t="s">
        <v>282</v>
      </c>
      <c r="D25" s="60" t="s">
        <v>283</v>
      </c>
      <c r="E25" s="60" t="s">
        <v>284</v>
      </c>
      <c r="F25" s="60" t="s">
        <v>332</v>
      </c>
      <c r="H25" s="60"/>
      <c r="I25" s="60" t="s">
        <v>330</v>
      </c>
      <c r="J25" s="60" t="s">
        <v>282</v>
      </c>
      <c r="K25" s="60" t="s">
        <v>331</v>
      </c>
      <c r="L25" s="60" t="s">
        <v>326</v>
      </c>
      <c r="M25" s="60" t="s">
        <v>279</v>
      </c>
      <c r="O25" s="60"/>
      <c r="P25" s="60" t="s">
        <v>281</v>
      </c>
      <c r="Q25" s="60" t="s">
        <v>282</v>
      </c>
      <c r="R25" s="60" t="s">
        <v>339</v>
      </c>
      <c r="S25" s="60" t="s">
        <v>284</v>
      </c>
      <c r="T25" s="60" t="s">
        <v>279</v>
      </c>
      <c r="V25" s="60"/>
      <c r="W25" s="60" t="s">
        <v>281</v>
      </c>
      <c r="X25" s="60" t="s">
        <v>282</v>
      </c>
      <c r="Y25" s="60" t="s">
        <v>283</v>
      </c>
      <c r="Z25" s="60" t="s">
        <v>284</v>
      </c>
      <c r="AA25" s="60" t="s">
        <v>279</v>
      </c>
      <c r="AC25" s="60"/>
      <c r="AD25" s="60" t="s">
        <v>281</v>
      </c>
      <c r="AE25" s="60" t="s">
        <v>282</v>
      </c>
      <c r="AF25" s="60" t="s">
        <v>283</v>
      </c>
      <c r="AG25" s="60" t="s">
        <v>284</v>
      </c>
      <c r="AH25" s="60" t="s">
        <v>279</v>
      </c>
      <c r="AJ25" s="60"/>
      <c r="AK25" s="60" t="s">
        <v>281</v>
      </c>
      <c r="AL25" s="60" t="s">
        <v>282</v>
      </c>
      <c r="AM25" s="60" t="s">
        <v>283</v>
      </c>
      <c r="AN25" s="60" t="s">
        <v>340</v>
      </c>
      <c r="AO25" s="60" t="s">
        <v>279</v>
      </c>
      <c r="AQ25" s="60"/>
      <c r="AR25" s="60" t="s">
        <v>281</v>
      </c>
      <c r="AS25" s="60" t="s">
        <v>341</v>
      </c>
      <c r="AT25" s="60" t="s">
        <v>283</v>
      </c>
      <c r="AU25" s="60" t="s">
        <v>284</v>
      </c>
      <c r="AV25" s="60" t="s">
        <v>279</v>
      </c>
      <c r="AX25" s="60"/>
      <c r="AY25" s="60" t="s">
        <v>281</v>
      </c>
      <c r="AZ25" s="60" t="s">
        <v>282</v>
      </c>
      <c r="BA25" s="60" t="s">
        <v>283</v>
      </c>
      <c r="BB25" s="60" t="s">
        <v>284</v>
      </c>
      <c r="BC25" s="60" t="s">
        <v>279</v>
      </c>
      <c r="BE25" s="60"/>
      <c r="BF25" s="60" t="s">
        <v>281</v>
      </c>
      <c r="BG25" s="60" t="s">
        <v>282</v>
      </c>
      <c r="BH25" s="60" t="s">
        <v>339</v>
      </c>
      <c r="BI25" s="60" t="s">
        <v>342</v>
      </c>
      <c r="BJ25" s="60" t="s">
        <v>279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111.80206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1.5432112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1.2652623999999999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15.488852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1.7473942</v>
      </c>
      <c r="AJ26" s="60" t="s">
        <v>343</v>
      </c>
      <c r="AK26" s="60">
        <v>320</v>
      </c>
      <c r="AL26" s="60">
        <v>400</v>
      </c>
      <c r="AM26" s="60">
        <v>0</v>
      </c>
      <c r="AN26" s="60">
        <v>1000</v>
      </c>
      <c r="AO26" s="60">
        <v>563.61584000000005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9.3965289999999992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1.8858044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3.4594345</v>
      </c>
    </row>
    <row r="33" spans="1:68" x14ac:dyDescent="0.3">
      <c r="A33" s="64" t="s">
        <v>300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316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344</v>
      </c>
      <c r="W34" s="66"/>
      <c r="X34" s="66"/>
      <c r="Y34" s="66"/>
      <c r="Z34" s="66"/>
      <c r="AA34" s="66"/>
      <c r="AC34" s="66" t="s">
        <v>345</v>
      </c>
      <c r="AD34" s="66"/>
      <c r="AE34" s="66"/>
      <c r="AF34" s="66"/>
      <c r="AG34" s="66"/>
      <c r="AH34" s="66"/>
      <c r="AJ34" s="66" t="s">
        <v>293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281</v>
      </c>
      <c r="C35" s="60" t="s">
        <v>282</v>
      </c>
      <c r="D35" s="60" t="s">
        <v>283</v>
      </c>
      <c r="E35" s="60" t="s">
        <v>284</v>
      </c>
      <c r="F35" s="60" t="s">
        <v>279</v>
      </c>
      <c r="H35" s="60"/>
      <c r="I35" s="60" t="s">
        <v>281</v>
      </c>
      <c r="J35" s="60" t="s">
        <v>282</v>
      </c>
      <c r="K35" s="60" t="s">
        <v>283</v>
      </c>
      <c r="L35" s="60" t="s">
        <v>284</v>
      </c>
      <c r="M35" s="60" t="s">
        <v>279</v>
      </c>
      <c r="O35" s="60"/>
      <c r="P35" s="60" t="s">
        <v>281</v>
      </c>
      <c r="Q35" s="60" t="s">
        <v>282</v>
      </c>
      <c r="R35" s="60" t="s">
        <v>331</v>
      </c>
      <c r="S35" s="60" t="s">
        <v>284</v>
      </c>
      <c r="T35" s="60" t="s">
        <v>279</v>
      </c>
      <c r="V35" s="60"/>
      <c r="W35" s="60" t="s">
        <v>281</v>
      </c>
      <c r="X35" s="60" t="s">
        <v>282</v>
      </c>
      <c r="Y35" s="60" t="s">
        <v>283</v>
      </c>
      <c r="Z35" s="60" t="s">
        <v>284</v>
      </c>
      <c r="AA35" s="60" t="s">
        <v>279</v>
      </c>
      <c r="AC35" s="60"/>
      <c r="AD35" s="60" t="s">
        <v>281</v>
      </c>
      <c r="AE35" s="60" t="s">
        <v>282</v>
      </c>
      <c r="AF35" s="60" t="s">
        <v>346</v>
      </c>
      <c r="AG35" s="60" t="s">
        <v>284</v>
      </c>
      <c r="AH35" s="60" t="s">
        <v>279</v>
      </c>
      <c r="AJ35" s="60"/>
      <c r="AK35" s="60" t="s">
        <v>281</v>
      </c>
      <c r="AL35" s="60" t="s">
        <v>347</v>
      </c>
      <c r="AM35" s="60" t="s">
        <v>283</v>
      </c>
      <c r="AN35" s="60" t="s">
        <v>284</v>
      </c>
      <c r="AO35" s="60" t="s">
        <v>279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413.26416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1112.4237000000001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4489.6103999999996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2875.5798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106.82595000000001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135.83996999999999</v>
      </c>
    </row>
    <row r="43" spans="1:68" x14ac:dyDescent="0.3">
      <c r="A43" s="64" t="s">
        <v>317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318</v>
      </c>
      <c r="B44" s="66"/>
      <c r="C44" s="66"/>
      <c r="D44" s="66"/>
      <c r="E44" s="66"/>
      <c r="F44" s="66"/>
      <c r="H44" s="66" t="s">
        <v>301</v>
      </c>
      <c r="I44" s="66"/>
      <c r="J44" s="66"/>
      <c r="K44" s="66"/>
      <c r="L44" s="66"/>
      <c r="M44" s="66"/>
      <c r="O44" s="66" t="s">
        <v>294</v>
      </c>
      <c r="P44" s="66"/>
      <c r="Q44" s="66"/>
      <c r="R44" s="66"/>
      <c r="S44" s="66"/>
      <c r="T44" s="66"/>
      <c r="V44" s="66" t="s">
        <v>295</v>
      </c>
      <c r="W44" s="66"/>
      <c r="X44" s="66"/>
      <c r="Y44" s="66"/>
      <c r="Z44" s="66"/>
      <c r="AA44" s="66"/>
      <c r="AC44" s="66" t="s">
        <v>296</v>
      </c>
      <c r="AD44" s="66"/>
      <c r="AE44" s="66"/>
      <c r="AF44" s="66"/>
      <c r="AG44" s="66"/>
      <c r="AH44" s="66"/>
      <c r="AJ44" s="66" t="s">
        <v>348</v>
      </c>
      <c r="AK44" s="66"/>
      <c r="AL44" s="66"/>
      <c r="AM44" s="66"/>
      <c r="AN44" s="66"/>
      <c r="AO44" s="66"/>
      <c r="AQ44" s="66" t="s">
        <v>319</v>
      </c>
      <c r="AR44" s="66"/>
      <c r="AS44" s="66"/>
      <c r="AT44" s="66"/>
      <c r="AU44" s="66"/>
      <c r="AV44" s="66"/>
      <c r="AX44" s="66" t="s">
        <v>349</v>
      </c>
      <c r="AY44" s="66"/>
      <c r="AZ44" s="66"/>
      <c r="BA44" s="66"/>
      <c r="BB44" s="66"/>
      <c r="BC44" s="66"/>
      <c r="BE44" s="66" t="s">
        <v>302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335</v>
      </c>
      <c r="C45" s="60" t="s">
        <v>282</v>
      </c>
      <c r="D45" s="60" t="s">
        <v>283</v>
      </c>
      <c r="E45" s="60" t="s">
        <v>284</v>
      </c>
      <c r="F45" s="60" t="s">
        <v>279</v>
      </c>
      <c r="H45" s="60"/>
      <c r="I45" s="60" t="s">
        <v>335</v>
      </c>
      <c r="J45" s="60" t="s">
        <v>282</v>
      </c>
      <c r="K45" s="60" t="s">
        <v>331</v>
      </c>
      <c r="L45" s="60" t="s">
        <v>342</v>
      </c>
      <c r="M45" s="60" t="s">
        <v>350</v>
      </c>
      <c r="O45" s="60"/>
      <c r="P45" s="60" t="s">
        <v>281</v>
      </c>
      <c r="Q45" s="60" t="s">
        <v>347</v>
      </c>
      <c r="R45" s="60" t="s">
        <v>283</v>
      </c>
      <c r="S45" s="60" t="s">
        <v>284</v>
      </c>
      <c r="T45" s="60" t="s">
        <v>279</v>
      </c>
      <c r="V45" s="60"/>
      <c r="W45" s="60" t="s">
        <v>330</v>
      </c>
      <c r="X45" s="60" t="s">
        <v>282</v>
      </c>
      <c r="Y45" s="60" t="s">
        <v>283</v>
      </c>
      <c r="Z45" s="60" t="s">
        <v>284</v>
      </c>
      <c r="AA45" s="60" t="s">
        <v>279</v>
      </c>
      <c r="AC45" s="60"/>
      <c r="AD45" s="60" t="s">
        <v>281</v>
      </c>
      <c r="AE45" s="60" t="s">
        <v>282</v>
      </c>
      <c r="AF45" s="60" t="s">
        <v>283</v>
      </c>
      <c r="AG45" s="60" t="s">
        <v>284</v>
      </c>
      <c r="AH45" s="60" t="s">
        <v>279</v>
      </c>
      <c r="AJ45" s="60"/>
      <c r="AK45" s="60" t="s">
        <v>281</v>
      </c>
      <c r="AL45" s="60" t="s">
        <v>282</v>
      </c>
      <c r="AM45" s="60" t="s">
        <v>339</v>
      </c>
      <c r="AN45" s="60" t="s">
        <v>284</v>
      </c>
      <c r="AO45" s="60" t="s">
        <v>279</v>
      </c>
      <c r="AQ45" s="60"/>
      <c r="AR45" s="60" t="s">
        <v>281</v>
      </c>
      <c r="AS45" s="60" t="s">
        <v>282</v>
      </c>
      <c r="AT45" s="60" t="s">
        <v>283</v>
      </c>
      <c r="AU45" s="60" t="s">
        <v>284</v>
      </c>
      <c r="AV45" s="60" t="s">
        <v>279</v>
      </c>
      <c r="AX45" s="60"/>
      <c r="AY45" s="60" t="s">
        <v>281</v>
      </c>
      <c r="AZ45" s="60" t="s">
        <v>282</v>
      </c>
      <c r="BA45" s="60" t="s">
        <v>283</v>
      </c>
      <c r="BB45" s="60" t="s">
        <v>284</v>
      </c>
      <c r="BC45" s="60" t="s">
        <v>279</v>
      </c>
      <c r="BE45" s="60"/>
      <c r="BF45" s="60" t="s">
        <v>281</v>
      </c>
      <c r="BG45" s="60" t="s">
        <v>282</v>
      </c>
      <c r="BH45" s="60" t="s">
        <v>339</v>
      </c>
      <c r="BI45" s="60" t="s">
        <v>284</v>
      </c>
      <c r="BJ45" s="60" t="s">
        <v>279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12.74647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9.7269909999999999</v>
      </c>
      <c r="O46" s="60" t="s">
        <v>303</v>
      </c>
      <c r="P46" s="60">
        <v>600</v>
      </c>
      <c r="Q46" s="60">
        <v>800</v>
      </c>
      <c r="R46" s="60">
        <v>0</v>
      </c>
      <c r="S46" s="60">
        <v>10000</v>
      </c>
      <c r="T46" s="60">
        <v>597.43830000000003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1.5672459999999999E-2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3.5964176999999999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144.78540000000001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77.702699999999993</v>
      </c>
      <c r="AX46" s="60" t="s">
        <v>297</v>
      </c>
      <c r="AY46" s="60"/>
      <c r="AZ46" s="60"/>
      <c r="BA46" s="60"/>
      <c r="BB46" s="60"/>
      <c r="BC46" s="60"/>
      <c r="BE46" s="60" t="s">
        <v>320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8" sqref="G1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351</v>
      </c>
      <c r="B2" s="55" t="s">
        <v>352</v>
      </c>
      <c r="C2" s="55" t="s">
        <v>353</v>
      </c>
      <c r="D2" s="55">
        <v>55</v>
      </c>
      <c r="E2" s="55">
        <v>1838.6122</v>
      </c>
      <c r="F2" s="55">
        <v>303.40109999999999</v>
      </c>
      <c r="G2" s="55">
        <v>40.703400000000002</v>
      </c>
      <c r="H2" s="55">
        <v>25.659555000000001</v>
      </c>
      <c r="I2" s="55">
        <v>15.043844</v>
      </c>
      <c r="J2" s="55">
        <v>61.260513000000003</v>
      </c>
      <c r="K2" s="55">
        <v>37.111365999999997</v>
      </c>
      <c r="L2" s="55">
        <v>24.149142999999999</v>
      </c>
      <c r="M2" s="55">
        <v>23.777585999999999</v>
      </c>
      <c r="N2" s="55">
        <v>2.3265289999999998</v>
      </c>
      <c r="O2" s="55">
        <v>13.657413999999999</v>
      </c>
      <c r="P2" s="55">
        <v>703.59393</v>
      </c>
      <c r="Q2" s="55">
        <v>20.832460000000001</v>
      </c>
      <c r="R2" s="55">
        <v>555.57619999999997</v>
      </c>
      <c r="S2" s="55">
        <v>87.479320000000001</v>
      </c>
      <c r="T2" s="55">
        <v>5617.16</v>
      </c>
      <c r="U2" s="55">
        <v>3.3494864</v>
      </c>
      <c r="V2" s="55">
        <v>17.407633000000001</v>
      </c>
      <c r="W2" s="55">
        <v>296.08589999999998</v>
      </c>
      <c r="X2" s="55">
        <v>111.80206</v>
      </c>
      <c r="Y2" s="55">
        <v>1.5432112</v>
      </c>
      <c r="Z2" s="55">
        <v>1.2652623999999999</v>
      </c>
      <c r="AA2" s="55">
        <v>15.488852</v>
      </c>
      <c r="AB2" s="55">
        <v>1.7473942</v>
      </c>
      <c r="AC2" s="55">
        <v>563.61584000000005</v>
      </c>
      <c r="AD2" s="55">
        <v>9.3965289999999992</v>
      </c>
      <c r="AE2" s="55">
        <v>1.8858044</v>
      </c>
      <c r="AF2" s="55">
        <v>3.4594345</v>
      </c>
      <c r="AG2" s="55">
        <v>413.26416</v>
      </c>
      <c r="AH2" s="55">
        <v>267.21093999999999</v>
      </c>
      <c r="AI2" s="55">
        <v>146.0532</v>
      </c>
      <c r="AJ2" s="55">
        <v>1112.4237000000001</v>
      </c>
      <c r="AK2" s="55">
        <v>4489.6103999999996</v>
      </c>
      <c r="AL2" s="55">
        <v>106.82595000000001</v>
      </c>
      <c r="AM2" s="55">
        <v>2875.5798</v>
      </c>
      <c r="AN2" s="55">
        <v>135.83996999999999</v>
      </c>
      <c r="AO2" s="55">
        <v>12.74647</v>
      </c>
      <c r="AP2" s="55">
        <v>10.2199955</v>
      </c>
      <c r="AQ2" s="55">
        <v>2.5264742</v>
      </c>
      <c r="AR2" s="55">
        <v>9.7269909999999999</v>
      </c>
      <c r="AS2" s="55">
        <v>597.43830000000003</v>
      </c>
      <c r="AT2" s="55">
        <v>1.5672459999999999E-2</v>
      </c>
      <c r="AU2" s="55">
        <v>3.5964176999999999</v>
      </c>
      <c r="AV2" s="55">
        <v>144.78540000000001</v>
      </c>
      <c r="AW2" s="55">
        <v>77.702699999999993</v>
      </c>
      <c r="AX2" s="55">
        <v>0.1312528</v>
      </c>
      <c r="AY2" s="55">
        <v>1.2100327</v>
      </c>
      <c r="AZ2" s="55">
        <v>237.9932</v>
      </c>
      <c r="BA2" s="55">
        <v>36.217939999999999</v>
      </c>
      <c r="BB2" s="55">
        <v>9.6186319999999998</v>
      </c>
      <c r="BC2" s="55">
        <v>13.005865</v>
      </c>
      <c r="BD2" s="55">
        <v>13.570084</v>
      </c>
      <c r="BE2" s="55">
        <v>0.99934149999999999</v>
      </c>
      <c r="BF2" s="55">
        <v>3.6899796</v>
      </c>
      <c r="BG2" s="55">
        <v>5.5509790000000002E-3</v>
      </c>
      <c r="BH2" s="55">
        <v>1.1964071E-2</v>
      </c>
      <c r="BI2" s="55">
        <v>1.0243866000000001E-2</v>
      </c>
      <c r="BJ2" s="55">
        <v>5.3311918E-2</v>
      </c>
      <c r="BK2" s="55">
        <v>4.2699840000000002E-4</v>
      </c>
      <c r="BL2" s="55">
        <v>0.27154430000000002</v>
      </c>
      <c r="BM2" s="55">
        <v>2.6891390999999998</v>
      </c>
      <c r="BN2" s="55">
        <v>0.85709643000000002</v>
      </c>
      <c r="BO2" s="55">
        <v>46.777774999999998</v>
      </c>
      <c r="BP2" s="55">
        <v>7.1785516999999999</v>
      </c>
      <c r="BQ2" s="55">
        <v>14.117824000000001</v>
      </c>
      <c r="BR2" s="55">
        <v>54.082892999999999</v>
      </c>
      <c r="BS2" s="55">
        <v>32.540928000000001</v>
      </c>
      <c r="BT2" s="55">
        <v>8.5514390000000002</v>
      </c>
      <c r="BU2" s="55">
        <v>0.28637868</v>
      </c>
      <c r="BV2" s="55">
        <v>3.7864026000000002E-2</v>
      </c>
      <c r="BW2" s="55">
        <v>0.59929449999999995</v>
      </c>
      <c r="BX2" s="55">
        <v>1.1172476</v>
      </c>
      <c r="BY2" s="55">
        <v>8.4344290000000002E-2</v>
      </c>
      <c r="BZ2" s="55">
        <v>3.0274207000000001E-3</v>
      </c>
      <c r="CA2" s="55">
        <v>0.69964740000000003</v>
      </c>
      <c r="CB2" s="55">
        <v>1.7749991E-2</v>
      </c>
      <c r="CC2" s="55">
        <v>0.12511807999999999</v>
      </c>
      <c r="CD2" s="55">
        <v>1.2052594000000001</v>
      </c>
      <c r="CE2" s="55">
        <v>7.6968919999999996E-2</v>
      </c>
      <c r="CF2" s="55">
        <v>0.40341653999999999</v>
      </c>
      <c r="CG2" s="55">
        <v>2.4899998E-6</v>
      </c>
      <c r="CH2" s="55">
        <v>3.1395989999999999E-2</v>
      </c>
      <c r="CI2" s="55">
        <v>1.9428639999999999E-7</v>
      </c>
      <c r="CJ2" s="55">
        <v>2.9038781999999999</v>
      </c>
      <c r="CK2" s="55">
        <v>1.7667755E-2</v>
      </c>
      <c r="CL2" s="55">
        <v>2.3566425</v>
      </c>
      <c r="CM2" s="55">
        <v>2.4299202000000002</v>
      </c>
      <c r="CN2" s="55">
        <v>2093.1921000000002</v>
      </c>
      <c r="CO2" s="55">
        <v>3594.0412999999999</v>
      </c>
      <c r="CP2" s="55">
        <v>1960.5509999999999</v>
      </c>
      <c r="CQ2" s="55">
        <v>759.21265000000005</v>
      </c>
      <c r="CR2" s="55">
        <v>420.04156</v>
      </c>
      <c r="CS2" s="55">
        <v>428.12405000000001</v>
      </c>
      <c r="CT2" s="55">
        <v>2077.8703999999998</v>
      </c>
      <c r="CU2" s="55">
        <v>1192.3396</v>
      </c>
      <c r="CV2" s="55">
        <v>1343.3870999999999</v>
      </c>
      <c r="CW2" s="55">
        <v>1321.7451000000001</v>
      </c>
      <c r="CX2" s="55">
        <v>386.27364999999998</v>
      </c>
      <c r="CY2" s="55">
        <v>2732.5536999999999</v>
      </c>
      <c r="CZ2" s="55">
        <v>1263.3723</v>
      </c>
      <c r="DA2" s="55">
        <v>3011.2233999999999</v>
      </c>
      <c r="DB2" s="55">
        <v>2951.5084999999999</v>
      </c>
      <c r="DC2" s="55">
        <v>4213.84</v>
      </c>
      <c r="DD2" s="55">
        <v>7159.8154000000004</v>
      </c>
      <c r="DE2" s="55">
        <v>1299.4093</v>
      </c>
      <c r="DF2" s="55">
        <v>3519.5771</v>
      </c>
      <c r="DG2" s="55">
        <v>1592.1510000000001</v>
      </c>
      <c r="DH2" s="55">
        <v>72.731639999999999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36.217939999999999</v>
      </c>
      <c r="B6">
        <f>BB2</f>
        <v>9.6186319999999998</v>
      </c>
      <c r="C6">
        <f>BC2</f>
        <v>13.005865</v>
      </c>
      <c r="D6">
        <f>BD2</f>
        <v>13.570084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8" sqref="B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24008</v>
      </c>
      <c r="C2" s="51">
        <f ca="1">YEAR(TODAY())-YEAR(B2)+IF(TODAY()&gt;=DATE(YEAR(TODAY()),MONTH(B2),DAY(B2)),0,-1)</f>
        <v>55</v>
      </c>
      <c r="E2" s="47">
        <v>161.30000000000001</v>
      </c>
      <c r="F2" s="48" t="s">
        <v>275</v>
      </c>
      <c r="G2" s="47">
        <v>52.8</v>
      </c>
      <c r="H2" s="46" t="s">
        <v>40</v>
      </c>
      <c r="I2" s="67">
        <f>ROUND(G3/E3^2,1)</f>
        <v>20.3</v>
      </c>
    </row>
    <row r="3" spans="1:9" x14ac:dyDescent="0.3">
      <c r="E3" s="46">
        <f>E2/100</f>
        <v>1.6130000000000002</v>
      </c>
      <c r="F3" s="46" t="s">
        <v>39</v>
      </c>
      <c r="G3" s="46">
        <f>G2</f>
        <v>52.8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44355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김은숙, ID : H1900756)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16:26:08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44355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55</v>
      </c>
      <c r="G12" s="132"/>
      <c r="H12" s="132"/>
      <c r="I12" s="132"/>
      <c r="K12" s="123">
        <f>'개인정보 및 신체계측 입력'!E2</f>
        <v>161.30000000000001</v>
      </c>
      <c r="L12" s="124"/>
      <c r="M12" s="117">
        <f>'개인정보 및 신체계측 입력'!G2</f>
        <v>52.8</v>
      </c>
      <c r="N12" s="118"/>
      <c r="O12" s="113" t="s">
        <v>270</v>
      </c>
      <c r="P12" s="107"/>
      <c r="Q12" s="110">
        <f>'개인정보 및 신체계측 입력'!I2</f>
        <v>20.3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김은숙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74.846000000000004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10.041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15.112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16.399999999999999</v>
      </c>
      <c r="L72" s="34" t="s">
        <v>52</v>
      </c>
      <c r="M72" s="34">
        <f>ROUND('DRIs DATA'!K8,1)</f>
        <v>5.7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74.08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145.06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111.8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116.49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51.66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299.31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127.46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2021-08-23T03:36:47Z</dcterms:modified>
</cp:coreProperties>
</file>