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<sst xmlns="http://schemas.openxmlformats.org/spreadsheetml/2006/main" count="692" uniqueCount="341">
  <si>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</si>
  <si>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</si>
  <si>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</si>
  <si>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</si>
  <si>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</si>
  <si>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</si>
  <si>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</si>
  <si>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</si>
  <si>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</si>
  <si>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</si>
  <si>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</si>
  <si>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</si>
  <si>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</si>
  <si>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</si>
  <si>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</si>
  <si>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</si>
  <si>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</si>
  <si>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</si>
  <si>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</si>
  <si>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</si>
  <si>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</si>
  <si>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</si>
  <si>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</si>
  <si>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</si>
  <si>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</si>
  <si>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</si>
  <si>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</si>
  <si>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</si>
  <si>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</si>
  <si>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</si>
  <si>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</si>
  <si>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</si>
  <si>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</si>
  <si>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</si>
  <si>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</si>
  <si>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</si>
  <si>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</si>
  <si>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</si>
  <si>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</si>
  <si>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</si>
  <si>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</si>
  <si>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</si>
  <si>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</si>
  <si>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</si>
  <si>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</si>
  <si>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</si>
  <si>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</si>
  <si>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</si>
  <si>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</si>
  <si>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</si>
  <si>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</si>
  <si>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</si>
  <si>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</si>
  <si>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</si>
  <si>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</si>
  <si>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</si>
  <si>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</si>
  <si>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</si>
  <si>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</si>
  <si>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</si>
  <si>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</si>
  <si>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</si>
  <si>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</si>
  <si>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</si>
  <si>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</si>
  <si>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</si>
  <si>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</si>
  <si>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</si>
  <si>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</si>
  <si>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</si>
  <si>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</si>
  <si>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</si>
  <si>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</si>
  <si>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</si>
  <si>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</si>
  <si>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</si>
  <si>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</si>
  <si>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</si>
  <si>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</si>
  <si>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</si>
  <si>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</si>
  <si>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</si>
  <si>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</si>
  <si>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</si>
  <si>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</si>
  <si>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</si>
  <si>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</si>
  <si>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</si>
  <si>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</si>
  <si>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</si>
  <si>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</si>
  <si>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</si>
  <si>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</si>
  <si>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</si>
  <si>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</si>
  <si>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</si>
  <si>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</si>
  <si>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</si>
  <si>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</si>
  <si>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</si>
  <si>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</si>
  <si>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</si>
  <si>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</si>
  <si>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</si>
  <si>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</si>
  <si>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</si>
  <si>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</si>
  <si>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</si>
  <si>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</si>
  <si>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</si>
  <si>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</si>
  <si>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</si>
  <si>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</si>
  <si>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</si>
  <si>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</si>
  <si>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</si>
  <si>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</si>
  <si>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</si>
  <si>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</si>
  <si>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</si>
  <si>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</si>
  <si>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</si>
  <si>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</si>
  <si>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</si>
  <si>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</si>
  <si>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</si>
  <si>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</si>
  <si>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</si>
  <si>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</si>
  <si>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</si>
  <si>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</si>
  <si>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</si>
  <si>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</si>
  <si>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</si>
  <si>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</si>
  <si>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</si>
  <si>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</si>
  <si>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</si>
  <si>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</si>
  <si>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</si>
  <si>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</si>
  <si>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</si>
  <si>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</si>
  <si>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</si>
  <si>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</si>
  <si>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</si>
  <si>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</si>
  <si>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</si>
  <si>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</si>
  <si>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</si>
  <si>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</si>
  <si>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</si>
  <si>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</si>
  <si>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</si>
  <si>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</si>
  <si>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</si>
  <si>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</si>
  <si>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</si>
  <si>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</si>
  <si>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</si>
  <si>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</si>
  <si>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</si>
  <si>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</si>
  <si>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</si>
  <si>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</si>
  <si>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</si>
  <si>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</si>
  <si>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</si>
  <si>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</si>
  <si>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</si>
  <si>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</si>
  <si>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</si>
  <si>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</si>
  <si>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</si>
  <si>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</si>
  <si>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</si>
  <si>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</si>
  <si>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</si>
  <si>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</si>
  <si>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</si>
  <si>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</si>
  <si>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</si>
  <si>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</si>
  <si>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</si>
  <si>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</si>
  <si>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</si>
  <si>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</si>
  <si>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</si>
  <si>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</si>
  <si>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</si>
  <si>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</si>
  <si>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</si>
  <si>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</si>
  <si>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</si>
  <si>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</si>
  <si>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</si>
  <si>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</si>
  <si>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</si>
  <si>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</si>
  <si>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</si>
  <si>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</si>
  <si>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</si>
  <si>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</si>
  <si>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</si>
  <si>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</si>
  <si>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</si>
  <si>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</si>
  <si>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</si>
  <si>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</si>
  <si>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</si>
  <si>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</si>
  <si>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</si>
  <si>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</si>
  <si>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</si>
  <si>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</si>
  <si>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</si>
  <si>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</si>
  <si>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</si>
  <si>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</si>
  <si>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</si>
  <si>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</si>
  <si>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</si>
  <si>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</si>
  <si>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</si>
  <si>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</si>
  <si>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</si>
  <si>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</si>
  <si>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</si>
  <si>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</si>
  <si>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</si>
  <si>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</si>
  <si>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</si>
  <si>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</si>
  <si>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</si>
  <si>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</si>
  <si>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</si>
  <si>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</si>
  <si>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</si>
  <si>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</si>
  <si>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</si>
  <si>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</si>
  <si>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</si>
  <si>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</si>
  <si>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</si>
  <si>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</si>
  <si>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</si>
  <si>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</si>
  <si>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</si>
  <si>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</si>
  <si>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</si>
  <si>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</si>
  <si>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</si>
  <si>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</si>
  <si>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</si>
  <si>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</si>
  <si>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</si>
  <si>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</si>
  <si>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</si>
  <si>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</si>
  <si>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</si>
  <si>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</si>
  <si>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</si>
  <si>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</si>
  <si>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</si>
  <si>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</si>
  <si>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</si>
  <si>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</si>
  <si>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</si>
  <si>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</si>
  <si>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</si>
  <si>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</si>
  <si>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</si>
  <si>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</si>
  <si>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</si>
  <si>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</si>
  <si>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</si>
  <si>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출력시각</t>
    <phoneticPr fontId="1" type="noConversion"/>
  </si>
  <si>
    <t>다량영양소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</si>
  <si>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</si>
  <si>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</si>
  <si>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</si>
  <si>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</si>
  <si>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</si>
  <si>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</si>
  <si>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</si>
  <si>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</si>
  <si>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</si>
  <si>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</si>
  <si>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</si>
  <si>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</si>
  <si>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</si>
  <si>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</si>
  <si>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</si>
  <si>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</si>
  <si>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비타민B6</t>
    <phoneticPr fontId="1" type="noConversion"/>
  </si>
  <si>
    <t>비타민B12</t>
    <phoneticPr fontId="1" type="noConversion"/>
  </si>
  <si>
    <t>엽산(μg DFE/일)</t>
    <phoneticPr fontId="1" type="noConversion"/>
  </si>
  <si>
    <t>마그네슘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</si>
  <si>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</si>
  <si>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</si>
  <si>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</si>
  <si>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</si>
  <si>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몰리브덴(ug/일)</t>
    <phoneticPr fontId="1" type="noConversion"/>
  </si>
  <si>
    <t>단백질(g/일)</t>
    <phoneticPr fontId="1" type="noConversion"/>
  </si>
  <si>
    <t>적정비율(최대)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</si>
  <si>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</si>
  <si>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</si>
  <si>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</si>
  <si>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</si>
  <si>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</si>
  <si>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M</t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</si>
  <si>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</si>
  <si>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</si>
  <si>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</si>
  <si>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</si>
  <si>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</si>
  <si>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n-6불포화</t>
    <phoneticPr fontId="1" type="noConversion"/>
  </si>
  <si>
    <t>비타민D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</si>
  <si>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</si>
  <si>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</si>
  <si>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</si>
  <si>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</si>
  <si>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</si>
  <si>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</si>
  <si>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</si>
  <si>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</si>
  <si>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</si>
  <si>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미량 무기질</t>
    <phoneticPr fontId="1" type="noConversion"/>
  </si>
  <si>
    <t>철</t>
    <phoneticPr fontId="1" type="noConversion"/>
  </si>
  <si>
    <t>셀레늄</t>
    <phoneticPr fontId="1" type="noConversion"/>
  </si>
  <si>
    <t>크롬(ug/일)</t>
    <phoneticPr fontId="1" type="noConversion"/>
  </si>
  <si>
    <t>(설문지 : FFQ 95문항 설문지, 사용자 : 김병철, ID : H1900758)</t>
  </si>
  <si>
    <t>2021년 08월 20일 16:28:37</t>
  </si>
  <si>
    <t>나트륨</t>
    <phoneticPr fontId="1" type="noConversion"/>
  </si>
  <si>
    <t>칼륨</t>
    <phoneticPr fontId="1" type="noConversion"/>
  </si>
  <si>
    <t>염소</t>
    <phoneticPr fontId="1" type="noConversion"/>
  </si>
  <si>
    <t>충분섭취량</t>
    <phoneticPr fontId="1" type="noConversion"/>
  </si>
  <si>
    <t>상한섭취량</t>
    <phoneticPr fontId="1" type="noConversion"/>
  </si>
  <si>
    <t>평균필요량</t>
    <phoneticPr fontId="1" type="noConversion"/>
  </si>
  <si>
    <t>H1900758</t>
  </si>
  <si>
    <t>김병철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</si>
</sst>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50.546869999999998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2044784"/>
        <c:axId val="258563392"/>
      </c:barChart>
      <c:catAx>
        <c:axId val="21204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63392"/>
        <c:crosses val="autoZero"/>
        <c:auto val="1"/>
        <c:lblAlgn val="ctr"/>
        <c:lblOffset val="100"/>
        <c:noMultiLvlLbl val="0"/>
      </c:catAx>
      <c:valAx>
        <c:axId val="2585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2044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4.2336710000000002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408"/>
        <c:axId val="259539704"/>
      </c:barChart>
      <c:catAx>
        <c:axId val="259544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9704"/>
        <c:crosses val="autoZero"/>
        <c:auto val="1"/>
        <c:lblAlgn val="ctr"/>
        <c:lblOffset val="100"/>
        <c:noMultiLvlLbl val="0"/>
      </c:catAx>
      <c:valAx>
        <c:axId val="259539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2.5352564000000002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016"/>
        <c:axId val="259541272"/>
      </c:barChart>
      <c:catAx>
        <c:axId val="259544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1272"/>
        <c:crosses val="autoZero"/>
        <c:auto val="1"/>
        <c:lblAlgn val="ctr"/>
        <c:lblOffset val="100"/>
        <c:noMultiLvlLbl val="0"/>
      </c:catAx>
      <c:valAx>
        <c:axId val="25954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1047.8090999999999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0288"/>
        <c:axId val="259710680"/>
      </c:barChart>
      <c:catAx>
        <c:axId val="25971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0680"/>
        <c:crosses val="autoZero"/>
        <c:auto val="1"/>
        <c:lblAlgn val="ctr"/>
        <c:lblOffset val="100"/>
        <c:noMultiLvlLbl val="0"/>
      </c:catAx>
      <c:valAx>
        <c:axId val="259710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0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4662.6943000000001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816"/>
        <c:axId val="259711464"/>
      </c:barChart>
      <c:catAx>
        <c:axId val="259713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464"/>
        <c:crosses val="autoZero"/>
        <c:auto val="1"/>
        <c:lblAlgn val="ctr"/>
        <c:lblOffset val="100"/>
        <c:noMultiLvlLbl val="0"/>
      </c:catAx>
      <c:valAx>
        <c:axId val="2597114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273.14544999999998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4600"/>
        <c:axId val="259715776"/>
      </c:barChart>
      <c:catAx>
        <c:axId val="25971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5776"/>
        <c:crosses val="autoZero"/>
        <c:auto val="1"/>
        <c:lblAlgn val="ctr"/>
        <c:lblOffset val="100"/>
        <c:noMultiLvlLbl val="0"/>
      </c:catAx>
      <c:valAx>
        <c:axId val="259715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96.595060000000004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2248"/>
        <c:axId val="259711856"/>
      </c:barChart>
      <c:catAx>
        <c:axId val="259712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1856"/>
        <c:crosses val="autoZero"/>
        <c:auto val="1"/>
        <c:lblAlgn val="ctr"/>
        <c:lblOffset val="100"/>
        <c:noMultiLvlLbl val="0"/>
      </c:catAx>
      <c:valAx>
        <c:axId val="259711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7.854819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6560"/>
        <c:axId val="259712640"/>
      </c:barChart>
      <c:catAx>
        <c:axId val="259716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2640"/>
        <c:crosses val="autoZero"/>
        <c:auto val="1"/>
        <c:lblAlgn val="ctr"/>
        <c:lblOffset val="100"/>
        <c:noMultiLvlLbl val="0"/>
      </c:catAx>
      <c:valAx>
        <c:axId val="259712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6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1240.0147999999999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13032"/>
        <c:axId val="259717344"/>
      </c:barChart>
      <c:catAx>
        <c:axId val="259713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717344"/>
        <c:crosses val="autoZero"/>
        <c:auto val="1"/>
        <c:lblAlgn val="ctr"/>
        <c:lblOffset val="100"/>
        <c:noMultiLvlLbl val="0"/>
      </c:catAx>
      <c:valAx>
        <c:axId val="259717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13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0.111712925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709896"/>
        <c:axId val="259970848"/>
      </c:barChart>
      <c:catAx>
        <c:axId val="259709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848"/>
        <c:crosses val="autoZero"/>
        <c:auto val="1"/>
        <c:lblAlgn val="ctr"/>
        <c:lblOffset val="100"/>
        <c:noMultiLvlLbl val="0"/>
      </c:catAx>
      <c:valAx>
        <c:axId val="259970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70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1.5570636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240"/>
        <c:axId val="259968104"/>
      </c:barChart>
      <c:catAx>
        <c:axId val="25997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8104"/>
        <c:crosses val="autoZero"/>
        <c:auto val="1"/>
        <c:lblAlgn val="ctr"/>
        <c:lblOffset val="100"/>
        <c:noMultiLvlLbl val="0"/>
      </c:catAx>
      <c:valAx>
        <c:axId val="259968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24.874575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2432"/>
        <c:axId val="258609688"/>
      </c:barChart>
      <c:catAx>
        <c:axId val="25861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09688"/>
        <c:crosses val="autoZero"/>
        <c:auto val="1"/>
        <c:lblAlgn val="ctr"/>
        <c:lblOffset val="100"/>
        <c:noMultiLvlLbl val="0"/>
      </c:catAx>
      <c:valAx>
        <c:axId val="258609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240.32532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0456"/>
        <c:axId val="259966928"/>
      </c:barChart>
      <c:catAx>
        <c:axId val="259970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6928"/>
        <c:crosses val="autoZero"/>
        <c:auto val="1"/>
        <c:lblAlgn val="ctr"/>
        <c:lblOffset val="100"/>
        <c:noMultiLvlLbl val="0"/>
      </c:catAx>
      <c:valAx>
        <c:axId val="259966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0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74.839690000000004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5752"/>
        <c:axId val="259970064"/>
      </c:barChart>
      <c:catAx>
        <c:axId val="259965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70064"/>
        <c:crosses val="autoZero"/>
        <c:auto val="1"/>
        <c:lblAlgn val="ctr"/>
        <c:lblOffset val="100"/>
        <c:noMultiLvlLbl val="0"/>
      </c:catAx>
      <c:valAx>
        <c:axId val="259970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5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1.3740000000000001</c:v>
                </c:pt>
                <c:pt idx="1">
                  <c:v>12.606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9966144"/>
        <c:axId val="259967712"/>
      </c:barChart>
      <c:catAx>
        <c:axId val="25996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7712"/>
        <c:crosses val="autoZero"/>
        <c:auto val="1"/>
        <c:lblAlgn val="ctr"/>
        <c:lblOffset val="100"/>
        <c:noMultiLvlLbl val="0"/>
      </c:catAx>
      <c:valAx>
        <c:axId val="25996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12.7185755</c:v>
                </c:pt>
                <c:pt idx="1">
                  <c:v>13.367558000000001</c:v>
                </c:pt>
                <c:pt idx="2">
                  <c:v>10.941264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439.82470000000001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69280"/>
        <c:axId val="259969672"/>
      </c:barChart>
      <c:catAx>
        <c:axId val="25996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9672"/>
        <c:crosses val="autoZero"/>
        <c:auto val="1"/>
        <c:lblAlgn val="ctr"/>
        <c:lblOffset val="100"/>
        <c:noMultiLvlLbl val="0"/>
      </c:catAx>
      <c:valAx>
        <c:axId val="259969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6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18.394853999999999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971632"/>
        <c:axId val="259964968"/>
      </c:barChart>
      <c:catAx>
        <c:axId val="259971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964968"/>
        <c:crosses val="autoZero"/>
        <c:auto val="1"/>
        <c:lblAlgn val="ctr"/>
        <c:lblOffset val="100"/>
        <c:noMultiLvlLbl val="0"/>
      </c:catAx>
      <c:valAx>
        <c:axId val="25996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971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78.850999999999999</c:v>
                </c:pt>
                <c:pt idx="1">
                  <c:v>9.6690000000000005</c:v>
                </c:pt>
                <c:pt idx="2">
                  <c:v>11.48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1024872"/>
        <c:axId val="261024088"/>
      </c:barChart>
      <c:catAx>
        <c:axId val="261024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4088"/>
        <c:crosses val="autoZero"/>
        <c:auto val="1"/>
        <c:lblAlgn val="ctr"/>
        <c:lblOffset val="100"/>
        <c:noMultiLvlLbl val="0"/>
      </c:catAx>
      <c:valAx>
        <c:axId val="261024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1950.9852000000001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5264"/>
        <c:axId val="261026440"/>
      </c:barChart>
      <c:catAx>
        <c:axId val="26102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440"/>
        <c:crosses val="autoZero"/>
        <c:auto val="1"/>
        <c:lblAlgn val="ctr"/>
        <c:lblOffset val="100"/>
        <c:noMultiLvlLbl val="0"/>
      </c:catAx>
      <c:valAx>
        <c:axId val="261026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126.6769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520"/>
        <c:axId val="261027616"/>
      </c:barChart>
      <c:catAx>
        <c:axId val="26102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616"/>
        <c:crosses val="autoZero"/>
        <c:auto val="1"/>
        <c:lblAlgn val="ctr"/>
        <c:lblOffset val="100"/>
        <c:noMultiLvlLbl val="0"/>
      </c:catAx>
      <c:valAx>
        <c:axId val="2610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463.14255000000003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8008"/>
        <c:axId val="261028400"/>
      </c:barChart>
      <c:catAx>
        <c:axId val="26102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8400"/>
        <c:crosses val="autoZero"/>
        <c:auto val="1"/>
        <c:lblAlgn val="ctr"/>
        <c:lblOffset val="100"/>
        <c:noMultiLvlLbl val="0"/>
      </c:catAx>
      <c:valAx>
        <c:axId val="26102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4.608403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0080"/>
        <c:axId val="258610472"/>
      </c:barChart>
      <c:catAx>
        <c:axId val="25861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0472"/>
        <c:crosses val="autoZero"/>
        <c:auto val="1"/>
        <c:lblAlgn val="ctr"/>
        <c:lblOffset val="100"/>
        <c:noMultiLvlLbl val="0"/>
      </c:catAx>
      <c:valAx>
        <c:axId val="25861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2304.8305999999998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9968"/>
        <c:axId val="261026048"/>
      </c:barChart>
      <c:catAx>
        <c:axId val="261029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6048"/>
        <c:crosses val="autoZero"/>
        <c:auto val="1"/>
        <c:lblAlgn val="ctr"/>
        <c:lblOffset val="100"/>
        <c:noMultiLvlLbl val="0"/>
      </c:catAx>
      <c:valAx>
        <c:axId val="2610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11.588141999999999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2912"/>
        <c:axId val="261027224"/>
      </c:barChart>
      <c:catAx>
        <c:axId val="26102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027224"/>
        <c:crosses val="autoZero"/>
        <c:auto val="1"/>
        <c:lblAlgn val="ctr"/>
        <c:lblOffset val="100"/>
        <c:noMultiLvlLbl val="0"/>
      </c:catAx>
      <c:valAx>
        <c:axId val="261027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1.2922317999999999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1024480"/>
        <c:axId val="261168520"/>
      </c:barChart>
      <c:catAx>
        <c:axId val="26102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1168520"/>
        <c:crosses val="autoZero"/>
        <c:auto val="1"/>
        <c:lblAlgn val="ctr"/>
        <c:lblOffset val="100"/>
        <c:noMultiLvlLbl val="0"/>
      </c:catAx>
      <c:valAx>
        <c:axId val="261168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1024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195.06702000000001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613216"/>
        <c:axId val="258611648"/>
      </c:barChart>
      <c:catAx>
        <c:axId val="2586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611648"/>
        <c:crosses val="autoZero"/>
        <c:auto val="1"/>
        <c:lblAlgn val="ctr"/>
        <c:lblOffset val="100"/>
        <c:noMultiLvlLbl val="0"/>
      </c:catAx>
      <c:valAx>
        <c:axId val="25861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613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1.6483163000000001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4800"/>
        <c:axId val="259538920"/>
      </c:barChart>
      <c:catAx>
        <c:axId val="259544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38920"/>
        <c:crosses val="autoZero"/>
        <c:auto val="1"/>
        <c:lblAlgn val="ctr"/>
        <c:lblOffset val="100"/>
        <c:noMultiLvlLbl val="0"/>
      </c:catAx>
      <c:valAx>
        <c:axId val="2595389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4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10.088171000000001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1664"/>
        <c:axId val="259542448"/>
      </c:barChart>
      <c:catAx>
        <c:axId val="25954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2448"/>
        <c:crosses val="autoZero"/>
        <c:auto val="1"/>
        <c:lblAlgn val="ctr"/>
        <c:lblOffset val="100"/>
        <c:noMultiLvlLbl val="0"/>
      </c:catAx>
      <c:valAx>
        <c:axId val="259542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1.2922317999999999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5584"/>
        <c:axId val="259540488"/>
      </c:barChart>
      <c:catAx>
        <c:axId val="25954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488"/>
        <c:crosses val="autoZero"/>
        <c:auto val="1"/>
        <c:lblAlgn val="ctr"/>
        <c:lblOffset val="100"/>
        <c:noMultiLvlLbl val="0"/>
      </c:catAx>
      <c:valAx>
        <c:axId val="259540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513.18889999999999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2056"/>
        <c:axId val="259543232"/>
      </c:barChart>
      <c:catAx>
        <c:axId val="25954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3232"/>
        <c:crosses val="autoZero"/>
        <c:auto val="1"/>
        <c:lblAlgn val="ctr"/>
        <c:lblOffset val="100"/>
        <c:noMultiLvlLbl val="0"/>
      </c:catAx>
      <c:valAx>
        <c:axId val="25954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5.9056110000000004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543624"/>
        <c:axId val="259540880"/>
      </c:barChart>
      <c:catAx>
        <c:axId val="25954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540880"/>
        <c:crosses val="autoZero"/>
        <c:auto val="1"/>
        <c:lblAlgn val="ctr"/>
        <c:lblOffset val="100"/>
        <c:noMultiLvlLbl val="0"/>
      </c:catAx>
      <c:valAx>
        <c:axId val="259540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54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김병철, ID : H1900758)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16:28:37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2200</v>
      </c>
      <c r="C6" s="59">
        <f>'DRIs DATA 입력'!C6</f>
        <v>1950.9852000000001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50.546869999999998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24.874575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78.850999999999999</v>
      </c>
      <c r="G8" s="59">
        <f>'DRIs DATA 입력'!G8</f>
        <v>9.6690000000000005</v>
      </c>
      <c r="H8" s="59">
        <f>'DRIs DATA 입력'!H8</f>
        <v>11.48</v>
      </c>
      <c r="I8" s="55"/>
      <c r="J8" s="59" t="s">
        <v>215</v>
      </c>
      <c r="K8" s="59">
        <f>'DRIs DATA 입력'!K8</f>
        <v>1.3740000000000001</v>
      </c>
      <c r="L8" s="59">
        <f>'DRIs DATA 입력'!L8</f>
        <v>12.606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439.82470000000001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18.394853999999999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4.608403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195.06702000000001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126.6769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1.3091786999999999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1.6483163000000001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10.088171000000001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1.2922317999999999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513.18889999999999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5.9056110000000004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4.2336710000000002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2.5352564000000002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463.14255000000003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1047.8090999999999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2304.8305999999998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4662.6943000000001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273.14544999999998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96.595060000000004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11.588141999999999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7.854819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1240.0147999999999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0.111712925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1.5570636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240.32532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74.839690000000004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47" sqref="D4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311</v>
      </c>
      <c r="B1" s="55" t="s">
        <v>331</v>
      </c>
      <c r="G1" s="56" t="s">
        <v>276</v>
      </c>
      <c r="H1" s="55" t="s">
        <v>332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312</v>
      </c>
      <c r="B4" s="66"/>
      <c r="C4" s="66"/>
      <c r="E4" s="61" t="s">
        <v>313</v>
      </c>
      <c r="F4" s="62"/>
      <c r="G4" s="62"/>
      <c r="H4" s="63"/>
      <c r="J4" s="61" t="s">
        <v>314</v>
      </c>
      <c r="K4" s="62"/>
      <c r="L4" s="63"/>
      <c r="N4" s="66" t="s">
        <v>45</v>
      </c>
      <c r="O4" s="66"/>
      <c r="P4" s="66"/>
      <c r="Q4" s="66"/>
      <c r="R4" s="66"/>
      <c r="S4" s="66"/>
      <c r="U4" s="66" t="s">
        <v>315</v>
      </c>
      <c r="V4" s="66"/>
      <c r="W4" s="66"/>
      <c r="X4" s="66"/>
      <c r="Y4" s="66"/>
      <c r="Z4" s="66"/>
    </row>
    <row r="5" spans="1:27" x14ac:dyDescent="0.3">
      <c r="A5" s="60"/>
      <c r="B5" s="60" t="s">
        <v>278</v>
      </c>
      <c r="C5" s="60" t="s">
        <v>279</v>
      </c>
      <c r="E5" s="60"/>
      <c r="F5" s="60" t="s">
        <v>49</v>
      </c>
      <c r="G5" s="60" t="s">
        <v>280</v>
      </c>
      <c r="H5" s="60" t="s">
        <v>45</v>
      </c>
      <c r="J5" s="60"/>
      <c r="K5" s="60" t="s">
        <v>281</v>
      </c>
      <c r="L5" s="60" t="s">
        <v>316</v>
      </c>
      <c r="N5" s="60"/>
      <c r="O5" s="60" t="s">
        <v>282</v>
      </c>
      <c r="P5" s="60" t="s">
        <v>283</v>
      </c>
      <c r="Q5" s="60" t="s">
        <v>284</v>
      </c>
      <c r="R5" s="60" t="s">
        <v>285</v>
      </c>
      <c r="S5" s="60" t="s">
        <v>279</v>
      </c>
      <c r="U5" s="60"/>
      <c r="V5" s="60" t="s">
        <v>282</v>
      </c>
      <c r="W5" s="60" t="s">
        <v>283</v>
      </c>
      <c r="X5" s="60" t="s">
        <v>284</v>
      </c>
      <c r="Y5" s="60" t="s">
        <v>285</v>
      </c>
      <c r="Z5" s="60" t="s">
        <v>279</v>
      </c>
    </row>
    <row r="6" spans="1:27" x14ac:dyDescent="0.3">
      <c r="A6" s="60" t="s">
        <v>312</v>
      </c>
      <c r="B6" s="60">
        <v>2200</v>
      </c>
      <c r="C6" s="60">
        <v>1950.9852000000001</v>
      </c>
      <c r="E6" s="60" t="s">
        <v>286</v>
      </c>
      <c r="F6" s="60">
        <v>55</v>
      </c>
      <c r="G6" s="60">
        <v>15</v>
      </c>
      <c r="H6" s="60">
        <v>7</v>
      </c>
      <c r="J6" s="60" t="s">
        <v>286</v>
      </c>
      <c r="K6" s="60">
        <v>0.1</v>
      </c>
      <c r="L6" s="60">
        <v>4</v>
      </c>
      <c r="N6" s="60" t="s">
        <v>303</v>
      </c>
      <c r="O6" s="60">
        <v>50</v>
      </c>
      <c r="P6" s="60">
        <v>60</v>
      </c>
      <c r="Q6" s="60">
        <v>0</v>
      </c>
      <c r="R6" s="60">
        <v>0</v>
      </c>
      <c r="S6" s="60">
        <v>50.546869999999998</v>
      </c>
      <c r="U6" s="60" t="s">
        <v>287</v>
      </c>
      <c r="V6" s="60">
        <v>0</v>
      </c>
      <c r="W6" s="60">
        <v>0</v>
      </c>
      <c r="X6" s="60">
        <v>25</v>
      </c>
      <c r="Y6" s="60">
        <v>0</v>
      </c>
      <c r="Z6" s="60">
        <v>24.874575</v>
      </c>
    </row>
    <row r="7" spans="1:27" x14ac:dyDescent="0.3">
      <c r="E7" s="60" t="s">
        <v>304</v>
      </c>
      <c r="F7" s="60">
        <v>65</v>
      </c>
      <c r="G7" s="60">
        <v>30</v>
      </c>
      <c r="H7" s="60">
        <v>20</v>
      </c>
      <c r="J7" s="60" t="s">
        <v>304</v>
      </c>
      <c r="K7" s="60">
        <v>1</v>
      </c>
      <c r="L7" s="60">
        <v>10</v>
      </c>
    </row>
    <row r="8" spans="1:27" x14ac:dyDescent="0.3">
      <c r="E8" s="60" t="s">
        <v>288</v>
      </c>
      <c r="F8" s="60">
        <v>78.850999999999999</v>
      </c>
      <c r="G8" s="60">
        <v>9.6690000000000005</v>
      </c>
      <c r="H8" s="60">
        <v>11.48</v>
      </c>
      <c r="J8" s="60" t="s">
        <v>288</v>
      </c>
      <c r="K8" s="60">
        <v>1.3740000000000001</v>
      </c>
      <c r="L8" s="60">
        <v>12.606</v>
      </c>
    </row>
    <row r="13" spans="1:27" x14ac:dyDescent="0.3">
      <c r="A13" s="64" t="s">
        <v>289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290</v>
      </c>
      <c r="B14" s="66"/>
      <c r="C14" s="66"/>
      <c r="D14" s="66"/>
      <c r="E14" s="66"/>
      <c r="F14" s="66"/>
      <c r="H14" s="66" t="s">
        <v>291</v>
      </c>
      <c r="I14" s="66"/>
      <c r="J14" s="66"/>
      <c r="K14" s="66"/>
      <c r="L14" s="66"/>
      <c r="M14" s="66"/>
      <c r="O14" s="66" t="s">
        <v>317</v>
      </c>
      <c r="P14" s="66"/>
      <c r="Q14" s="66"/>
      <c r="R14" s="66"/>
      <c r="S14" s="66"/>
      <c r="T14" s="66"/>
      <c r="V14" s="66" t="s">
        <v>292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282</v>
      </c>
      <c r="C15" s="60" t="s">
        <v>283</v>
      </c>
      <c r="D15" s="60" t="s">
        <v>284</v>
      </c>
      <c r="E15" s="60" t="s">
        <v>285</v>
      </c>
      <c r="F15" s="60" t="s">
        <v>279</v>
      </c>
      <c r="H15" s="60"/>
      <c r="I15" s="60" t="s">
        <v>282</v>
      </c>
      <c r="J15" s="60" t="s">
        <v>283</v>
      </c>
      <c r="K15" s="60" t="s">
        <v>284</v>
      </c>
      <c r="L15" s="60" t="s">
        <v>285</v>
      </c>
      <c r="M15" s="60" t="s">
        <v>279</v>
      </c>
      <c r="O15" s="60"/>
      <c r="P15" s="60" t="s">
        <v>282</v>
      </c>
      <c r="Q15" s="60" t="s">
        <v>283</v>
      </c>
      <c r="R15" s="60" t="s">
        <v>284</v>
      </c>
      <c r="S15" s="60" t="s">
        <v>285</v>
      </c>
      <c r="T15" s="60" t="s">
        <v>279</v>
      </c>
      <c r="V15" s="60"/>
      <c r="W15" s="60" t="s">
        <v>282</v>
      </c>
      <c r="X15" s="60" t="s">
        <v>283</v>
      </c>
      <c r="Y15" s="60" t="s">
        <v>284</v>
      </c>
      <c r="Z15" s="60" t="s">
        <v>285</v>
      </c>
      <c r="AA15" s="60" t="s">
        <v>279</v>
      </c>
    </row>
    <row r="16" spans="1:27" x14ac:dyDescent="0.3">
      <c r="A16" s="60" t="s">
        <v>293</v>
      </c>
      <c r="B16" s="60">
        <v>530</v>
      </c>
      <c r="C16" s="60">
        <v>750</v>
      </c>
      <c r="D16" s="60">
        <v>0</v>
      </c>
      <c r="E16" s="60">
        <v>3000</v>
      </c>
      <c r="F16" s="60">
        <v>439.82470000000001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18.394853999999999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4.608403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195.06702000000001</v>
      </c>
    </row>
    <row r="23" spans="1:62" x14ac:dyDescent="0.3">
      <c r="A23" s="64" t="s">
        <v>318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319</v>
      </c>
      <c r="B24" s="66"/>
      <c r="C24" s="66"/>
      <c r="D24" s="66"/>
      <c r="E24" s="66"/>
      <c r="F24" s="66"/>
      <c r="H24" s="66" t="s">
        <v>320</v>
      </c>
      <c r="I24" s="66"/>
      <c r="J24" s="66"/>
      <c r="K24" s="66"/>
      <c r="L24" s="66"/>
      <c r="M24" s="66"/>
      <c r="O24" s="66" t="s">
        <v>321</v>
      </c>
      <c r="P24" s="66"/>
      <c r="Q24" s="66"/>
      <c r="R24" s="66"/>
      <c r="S24" s="66"/>
      <c r="T24" s="66"/>
      <c r="V24" s="66" t="s">
        <v>322</v>
      </c>
      <c r="W24" s="66"/>
      <c r="X24" s="66"/>
      <c r="Y24" s="66"/>
      <c r="Z24" s="66"/>
      <c r="AA24" s="66"/>
      <c r="AC24" s="66" t="s">
        <v>294</v>
      </c>
      <c r="AD24" s="66"/>
      <c r="AE24" s="66"/>
      <c r="AF24" s="66"/>
      <c r="AG24" s="66"/>
      <c r="AH24" s="66"/>
      <c r="AJ24" s="66" t="s">
        <v>323</v>
      </c>
      <c r="AK24" s="66"/>
      <c r="AL24" s="66"/>
      <c r="AM24" s="66"/>
      <c r="AN24" s="66"/>
      <c r="AO24" s="66"/>
      <c r="AQ24" s="66" t="s">
        <v>295</v>
      </c>
      <c r="AR24" s="66"/>
      <c r="AS24" s="66"/>
      <c r="AT24" s="66"/>
      <c r="AU24" s="66"/>
      <c r="AV24" s="66"/>
      <c r="AX24" s="66" t="s">
        <v>324</v>
      </c>
      <c r="AY24" s="66"/>
      <c r="AZ24" s="66"/>
      <c r="BA24" s="66"/>
      <c r="BB24" s="66"/>
      <c r="BC24" s="66"/>
      <c r="BE24" s="66" t="s">
        <v>325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282</v>
      </c>
      <c r="C25" s="60" t="s">
        <v>283</v>
      </c>
      <c r="D25" s="60" t="s">
        <v>284</v>
      </c>
      <c r="E25" s="60" t="s">
        <v>285</v>
      </c>
      <c r="F25" s="60" t="s">
        <v>279</v>
      </c>
      <c r="H25" s="60"/>
      <c r="I25" s="60" t="s">
        <v>282</v>
      </c>
      <c r="J25" s="60" t="s">
        <v>283</v>
      </c>
      <c r="K25" s="60" t="s">
        <v>284</v>
      </c>
      <c r="L25" s="60" t="s">
        <v>285</v>
      </c>
      <c r="M25" s="60" t="s">
        <v>279</v>
      </c>
      <c r="O25" s="60"/>
      <c r="P25" s="60" t="s">
        <v>282</v>
      </c>
      <c r="Q25" s="60" t="s">
        <v>283</v>
      </c>
      <c r="R25" s="60" t="s">
        <v>284</v>
      </c>
      <c r="S25" s="60" t="s">
        <v>285</v>
      </c>
      <c r="T25" s="60" t="s">
        <v>279</v>
      </c>
      <c r="V25" s="60"/>
      <c r="W25" s="60" t="s">
        <v>282</v>
      </c>
      <c r="X25" s="60" t="s">
        <v>283</v>
      </c>
      <c r="Y25" s="60" t="s">
        <v>284</v>
      </c>
      <c r="Z25" s="60" t="s">
        <v>285</v>
      </c>
      <c r="AA25" s="60" t="s">
        <v>279</v>
      </c>
      <c r="AC25" s="60"/>
      <c r="AD25" s="60" t="s">
        <v>282</v>
      </c>
      <c r="AE25" s="60" t="s">
        <v>283</v>
      </c>
      <c r="AF25" s="60" t="s">
        <v>284</v>
      </c>
      <c r="AG25" s="60" t="s">
        <v>285</v>
      </c>
      <c r="AH25" s="60" t="s">
        <v>279</v>
      </c>
      <c r="AJ25" s="60"/>
      <c r="AK25" s="60" t="s">
        <v>282</v>
      </c>
      <c r="AL25" s="60" t="s">
        <v>283</v>
      </c>
      <c r="AM25" s="60" t="s">
        <v>284</v>
      </c>
      <c r="AN25" s="60" t="s">
        <v>285</v>
      </c>
      <c r="AO25" s="60" t="s">
        <v>279</v>
      </c>
      <c r="AQ25" s="60"/>
      <c r="AR25" s="60" t="s">
        <v>282</v>
      </c>
      <c r="AS25" s="60" t="s">
        <v>283</v>
      </c>
      <c r="AT25" s="60" t="s">
        <v>284</v>
      </c>
      <c r="AU25" s="60" t="s">
        <v>285</v>
      </c>
      <c r="AV25" s="60" t="s">
        <v>279</v>
      </c>
      <c r="AX25" s="60"/>
      <c r="AY25" s="60" t="s">
        <v>282</v>
      </c>
      <c r="AZ25" s="60" t="s">
        <v>283</v>
      </c>
      <c r="BA25" s="60" t="s">
        <v>284</v>
      </c>
      <c r="BB25" s="60" t="s">
        <v>285</v>
      </c>
      <c r="BC25" s="60" t="s">
        <v>279</v>
      </c>
      <c r="BE25" s="60"/>
      <c r="BF25" s="60" t="s">
        <v>282</v>
      </c>
      <c r="BG25" s="60" t="s">
        <v>283</v>
      </c>
      <c r="BH25" s="60" t="s">
        <v>284</v>
      </c>
      <c r="BI25" s="60" t="s">
        <v>285</v>
      </c>
      <c r="BJ25" s="60" t="s">
        <v>279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126.6769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1.3091786999999999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1.6483163000000001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10.088171000000001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1.2922317999999999</v>
      </c>
      <c r="AJ26" s="60" t="s">
        <v>296</v>
      </c>
      <c r="AK26" s="60">
        <v>320</v>
      </c>
      <c r="AL26" s="60">
        <v>400</v>
      </c>
      <c r="AM26" s="60">
        <v>0</v>
      </c>
      <c r="AN26" s="60">
        <v>1000</v>
      </c>
      <c r="AO26" s="60">
        <v>513.18889999999999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5.9056110000000004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4.2336710000000002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2.5352564000000002</v>
      </c>
    </row>
    <row r="33" spans="1:68" x14ac:dyDescent="0.3">
      <c r="A33" s="64" t="s">
        <v>305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326</v>
      </c>
      <c r="I34" s="66"/>
      <c r="J34" s="66"/>
      <c r="K34" s="66"/>
      <c r="L34" s="66"/>
      <c r="M34" s="66"/>
      <c r="O34" s="66" t="s">
        <v>333</v>
      </c>
      <c r="P34" s="66"/>
      <c r="Q34" s="66"/>
      <c r="R34" s="66"/>
      <c r="S34" s="66"/>
      <c r="T34" s="66"/>
      <c r="V34" s="66" t="s">
        <v>334</v>
      </c>
      <c r="W34" s="66"/>
      <c r="X34" s="66"/>
      <c r="Y34" s="66"/>
      <c r="Z34" s="66"/>
      <c r="AA34" s="66"/>
      <c r="AC34" s="66" t="s">
        <v>335</v>
      </c>
      <c r="AD34" s="66"/>
      <c r="AE34" s="66"/>
      <c r="AF34" s="66"/>
      <c r="AG34" s="66"/>
      <c r="AH34" s="66"/>
      <c r="AJ34" s="66" t="s">
        <v>297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282</v>
      </c>
      <c r="C35" s="60" t="s">
        <v>283</v>
      </c>
      <c r="D35" s="60" t="s">
        <v>336</v>
      </c>
      <c r="E35" s="60" t="s">
        <v>285</v>
      </c>
      <c r="F35" s="60" t="s">
        <v>279</v>
      </c>
      <c r="H35" s="60"/>
      <c r="I35" s="60" t="s">
        <v>282</v>
      </c>
      <c r="J35" s="60" t="s">
        <v>283</v>
      </c>
      <c r="K35" s="60" t="s">
        <v>284</v>
      </c>
      <c r="L35" s="60" t="s">
        <v>285</v>
      </c>
      <c r="M35" s="60" t="s">
        <v>279</v>
      </c>
      <c r="O35" s="60"/>
      <c r="P35" s="60" t="s">
        <v>282</v>
      </c>
      <c r="Q35" s="60" t="s">
        <v>283</v>
      </c>
      <c r="R35" s="60" t="s">
        <v>336</v>
      </c>
      <c r="S35" s="60" t="s">
        <v>285</v>
      </c>
      <c r="T35" s="60" t="s">
        <v>279</v>
      </c>
      <c r="V35" s="60"/>
      <c r="W35" s="60" t="s">
        <v>282</v>
      </c>
      <c r="X35" s="60" t="s">
        <v>283</v>
      </c>
      <c r="Y35" s="60" t="s">
        <v>284</v>
      </c>
      <c r="Z35" s="60" t="s">
        <v>285</v>
      </c>
      <c r="AA35" s="60" t="s">
        <v>279</v>
      </c>
      <c r="AC35" s="60"/>
      <c r="AD35" s="60" t="s">
        <v>282</v>
      </c>
      <c r="AE35" s="60" t="s">
        <v>283</v>
      </c>
      <c r="AF35" s="60" t="s">
        <v>284</v>
      </c>
      <c r="AG35" s="60" t="s">
        <v>337</v>
      </c>
      <c r="AH35" s="60" t="s">
        <v>279</v>
      </c>
      <c r="AJ35" s="60"/>
      <c r="AK35" s="60" t="s">
        <v>338</v>
      </c>
      <c r="AL35" s="60" t="s">
        <v>283</v>
      </c>
      <c r="AM35" s="60" t="s">
        <v>284</v>
      </c>
      <c r="AN35" s="60" t="s">
        <v>337</v>
      </c>
      <c r="AO35" s="60" t="s">
        <v>279</v>
      </c>
    </row>
    <row r="36" spans="1:68" x14ac:dyDescent="0.3">
      <c r="A36" s="60" t="s">
        <v>17</v>
      </c>
      <c r="B36" s="60">
        <v>600</v>
      </c>
      <c r="C36" s="60">
        <v>750</v>
      </c>
      <c r="D36" s="60">
        <v>0</v>
      </c>
      <c r="E36" s="60">
        <v>2000</v>
      </c>
      <c r="F36" s="60">
        <v>463.14255000000003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1047.8090999999999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2304.8305999999998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4662.6943000000001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273.14544999999998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96.595060000000004</v>
      </c>
    </row>
    <row r="43" spans="1:68" x14ac:dyDescent="0.3">
      <c r="A43" s="64" t="s">
        <v>327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328</v>
      </c>
      <c r="B44" s="66"/>
      <c r="C44" s="66"/>
      <c r="D44" s="66"/>
      <c r="E44" s="66"/>
      <c r="F44" s="66"/>
      <c r="H44" s="66" t="s">
        <v>306</v>
      </c>
      <c r="I44" s="66"/>
      <c r="J44" s="66"/>
      <c r="K44" s="66"/>
      <c r="L44" s="66"/>
      <c r="M44" s="66"/>
      <c r="O44" s="66" t="s">
        <v>298</v>
      </c>
      <c r="P44" s="66"/>
      <c r="Q44" s="66"/>
      <c r="R44" s="66"/>
      <c r="S44" s="66"/>
      <c r="T44" s="66"/>
      <c r="V44" s="66" t="s">
        <v>299</v>
      </c>
      <c r="W44" s="66"/>
      <c r="X44" s="66"/>
      <c r="Y44" s="66"/>
      <c r="Z44" s="66"/>
      <c r="AA44" s="66"/>
      <c r="AC44" s="66" t="s">
        <v>300</v>
      </c>
      <c r="AD44" s="66"/>
      <c r="AE44" s="66"/>
      <c r="AF44" s="66"/>
      <c r="AG44" s="66"/>
      <c r="AH44" s="66"/>
      <c r="AJ44" s="66" t="s">
        <v>301</v>
      </c>
      <c r="AK44" s="66"/>
      <c r="AL44" s="66"/>
      <c r="AM44" s="66"/>
      <c r="AN44" s="66"/>
      <c r="AO44" s="66"/>
      <c r="AQ44" s="66" t="s">
        <v>329</v>
      </c>
      <c r="AR44" s="66"/>
      <c r="AS44" s="66"/>
      <c r="AT44" s="66"/>
      <c r="AU44" s="66"/>
      <c r="AV44" s="66"/>
      <c r="AX44" s="66" t="s">
        <v>307</v>
      </c>
      <c r="AY44" s="66"/>
      <c r="AZ44" s="66"/>
      <c r="BA44" s="66"/>
      <c r="BB44" s="66"/>
      <c r="BC44" s="66"/>
      <c r="BE44" s="66" t="s">
        <v>308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282</v>
      </c>
      <c r="C45" s="60" t="s">
        <v>283</v>
      </c>
      <c r="D45" s="60" t="s">
        <v>284</v>
      </c>
      <c r="E45" s="60" t="s">
        <v>285</v>
      </c>
      <c r="F45" s="60" t="s">
        <v>279</v>
      </c>
      <c r="H45" s="60"/>
      <c r="I45" s="60" t="s">
        <v>282</v>
      </c>
      <c r="J45" s="60" t="s">
        <v>283</v>
      </c>
      <c r="K45" s="60" t="s">
        <v>284</v>
      </c>
      <c r="L45" s="60" t="s">
        <v>285</v>
      </c>
      <c r="M45" s="60" t="s">
        <v>279</v>
      </c>
      <c r="O45" s="60"/>
      <c r="P45" s="60" t="s">
        <v>282</v>
      </c>
      <c r="Q45" s="60" t="s">
        <v>283</v>
      </c>
      <c r="R45" s="60" t="s">
        <v>284</v>
      </c>
      <c r="S45" s="60" t="s">
        <v>285</v>
      </c>
      <c r="T45" s="60" t="s">
        <v>279</v>
      </c>
      <c r="V45" s="60"/>
      <c r="W45" s="60" t="s">
        <v>282</v>
      </c>
      <c r="X45" s="60" t="s">
        <v>283</v>
      </c>
      <c r="Y45" s="60" t="s">
        <v>284</v>
      </c>
      <c r="Z45" s="60" t="s">
        <v>285</v>
      </c>
      <c r="AA45" s="60" t="s">
        <v>279</v>
      </c>
      <c r="AC45" s="60"/>
      <c r="AD45" s="60" t="s">
        <v>282</v>
      </c>
      <c r="AE45" s="60" t="s">
        <v>283</v>
      </c>
      <c r="AF45" s="60" t="s">
        <v>284</v>
      </c>
      <c r="AG45" s="60" t="s">
        <v>285</v>
      </c>
      <c r="AH45" s="60" t="s">
        <v>279</v>
      </c>
      <c r="AJ45" s="60"/>
      <c r="AK45" s="60" t="s">
        <v>282</v>
      </c>
      <c r="AL45" s="60" t="s">
        <v>283</v>
      </c>
      <c r="AM45" s="60" t="s">
        <v>284</v>
      </c>
      <c r="AN45" s="60" t="s">
        <v>285</v>
      </c>
      <c r="AO45" s="60" t="s">
        <v>279</v>
      </c>
      <c r="AQ45" s="60"/>
      <c r="AR45" s="60" t="s">
        <v>282</v>
      </c>
      <c r="AS45" s="60" t="s">
        <v>283</v>
      </c>
      <c r="AT45" s="60" t="s">
        <v>284</v>
      </c>
      <c r="AU45" s="60" t="s">
        <v>285</v>
      </c>
      <c r="AV45" s="60" t="s">
        <v>279</v>
      </c>
      <c r="AX45" s="60"/>
      <c r="AY45" s="60" t="s">
        <v>282</v>
      </c>
      <c r="AZ45" s="60" t="s">
        <v>283</v>
      </c>
      <c r="BA45" s="60" t="s">
        <v>284</v>
      </c>
      <c r="BB45" s="60" t="s">
        <v>285</v>
      </c>
      <c r="BC45" s="60" t="s">
        <v>279</v>
      </c>
      <c r="BE45" s="60"/>
      <c r="BF45" s="60" t="s">
        <v>282</v>
      </c>
      <c r="BG45" s="60" t="s">
        <v>283</v>
      </c>
      <c r="BH45" s="60" t="s">
        <v>284</v>
      </c>
      <c r="BI45" s="60" t="s">
        <v>285</v>
      </c>
      <c r="BJ45" s="60" t="s">
        <v>279</v>
      </c>
    </row>
    <row r="46" spans="1:68" x14ac:dyDescent="0.3">
      <c r="A46" s="60" t="s">
        <v>23</v>
      </c>
      <c r="B46" s="60">
        <v>7</v>
      </c>
      <c r="C46" s="60">
        <v>10</v>
      </c>
      <c r="D46" s="60">
        <v>0</v>
      </c>
      <c r="E46" s="60">
        <v>45</v>
      </c>
      <c r="F46" s="60">
        <v>11.588141999999999</v>
      </c>
      <c r="H46" s="60" t="s">
        <v>24</v>
      </c>
      <c r="I46" s="60">
        <v>8</v>
      </c>
      <c r="J46" s="60">
        <v>9</v>
      </c>
      <c r="K46" s="60">
        <v>0</v>
      </c>
      <c r="L46" s="60">
        <v>35</v>
      </c>
      <c r="M46" s="60">
        <v>7.854819</v>
      </c>
      <c r="O46" s="60" t="s">
        <v>309</v>
      </c>
      <c r="P46" s="60">
        <v>600</v>
      </c>
      <c r="Q46" s="60">
        <v>800</v>
      </c>
      <c r="R46" s="60">
        <v>0</v>
      </c>
      <c r="S46" s="60">
        <v>10000</v>
      </c>
      <c r="T46" s="60">
        <v>1240.0147999999999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0.111712925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1.5570636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240.32532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74.839690000000004</v>
      </c>
      <c r="AX46" s="60" t="s">
        <v>302</v>
      </c>
      <c r="AY46" s="60"/>
      <c r="AZ46" s="60"/>
      <c r="BA46" s="60"/>
      <c r="BB46" s="60"/>
      <c r="BC46" s="60"/>
      <c r="BE46" s="60" t="s">
        <v>330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C16" sqref="C1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339</v>
      </c>
      <c r="B2" s="55" t="s">
        <v>340</v>
      </c>
      <c r="C2" s="55" t="s">
        <v>310</v>
      </c>
      <c r="D2" s="55">
        <v>64</v>
      </c>
      <c r="E2" s="55">
        <v>1950.9852000000001</v>
      </c>
      <c r="F2" s="55">
        <v>347.18454000000003</v>
      </c>
      <c r="G2" s="55">
        <v>42.572364999999998</v>
      </c>
      <c r="H2" s="55">
        <v>19.880938</v>
      </c>
      <c r="I2" s="55">
        <v>22.691427000000001</v>
      </c>
      <c r="J2" s="55">
        <v>50.546869999999998</v>
      </c>
      <c r="K2" s="55">
        <v>21.819189999999999</v>
      </c>
      <c r="L2" s="55">
        <v>28.727684</v>
      </c>
      <c r="M2" s="55">
        <v>24.874575</v>
      </c>
      <c r="N2" s="55">
        <v>3.8406558</v>
      </c>
      <c r="O2" s="55">
        <v>17.351400000000002</v>
      </c>
      <c r="P2" s="55">
        <v>2226.0417000000002</v>
      </c>
      <c r="Q2" s="55">
        <v>16.829357000000002</v>
      </c>
      <c r="R2" s="55">
        <v>439.82470000000001</v>
      </c>
      <c r="S2" s="55">
        <v>163.76569000000001</v>
      </c>
      <c r="T2" s="55">
        <v>3312.7042999999999</v>
      </c>
      <c r="U2" s="55">
        <v>4.608403</v>
      </c>
      <c r="V2" s="55">
        <v>18.394853999999999</v>
      </c>
      <c r="W2" s="55">
        <v>195.06702000000001</v>
      </c>
      <c r="X2" s="55">
        <v>126.6769</v>
      </c>
      <c r="Y2" s="55">
        <v>1.3091786999999999</v>
      </c>
      <c r="Z2" s="55">
        <v>1.6483163000000001</v>
      </c>
      <c r="AA2" s="55">
        <v>10.088171000000001</v>
      </c>
      <c r="AB2" s="55">
        <v>1.2922317999999999</v>
      </c>
      <c r="AC2" s="55">
        <v>513.18889999999999</v>
      </c>
      <c r="AD2" s="55">
        <v>5.9056110000000004</v>
      </c>
      <c r="AE2" s="55">
        <v>4.2336710000000002</v>
      </c>
      <c r="AF2" s="55">
        <v>2.5352564000000002</v>
      </c>
      <c r="AG2" s="55">
        <v>463.14255000000003</v>
      </c>
      <c r="AH2" s="55">
        <v>140.97519</v>
      </c>
      <c r="AI2" s="55">
        <v>322.16735999999997</v>
      </c>
      <c r="AJ2" s="55">
        <v>1047.8090999999999</v>
      </c>
      <c r="AK2" s="55">
        <v>2304.8305999999998</v>
      </c>
      <c r="AL2" s="55">
        <v>273.14544999999998</v>
      </c>
      <c r="AM2" s="55">
        <v>4662.6943000000001</v>
      </c>
      <c r="AN2" s="55">
        <v>96.595060000000004</v>
      </c>
      <c r="AO2" s="55">
        <v>11.588141999999999</v>
      </c>
      <c r="AP2" s="55">
        <v>7.7424397000000003</v>
      </c>
      <c r="AQ2" s="55">
        <v>3.8457029999999999</v>
      </c>
      <c r="AR2" s="55">
        <v>7.854819</v>
      </c>
      <c r="AS2" s="55">
        <v>1240.0147999999999</v>
      </c>
      <c r="AT2" s="55">
        <v>0.111712925</v>
      </c>
      <c r="AU2" s="55">
        <v>1.5570636</v>
      </c>
      <c r="AV2" s="55">
        <v>240.32532</v>
      </c>
      <c r="AW2" s="55">
        <v>74.839690000000004</v>
      </c>
      <c r="AX2" s="55">
        <v>0.17663169000000001</v>
      </c>
      <c r="AY2" s="55">
        <v>0.60612469999999996</v>
      </c>
      <c r="AZ2" s="55">
        <v>499.67385999999999</v>
      </c>
      <c r="BA2" s="55">
        <v>37.030543999999999</v>
      </c>
      <c r="BB2" s="55">
        <v>12.7185755</v>
      </c>
      <c r="BC2" s="55">
        <v>13.367558000000001</v>
      </c>
      <c r="BD2" s="55">
        <v>10.941264</v>
      </c>
      <c r="BE2" s="55">
        <v>0.32147189999999998</v>
      </c>
      <c r="BF2" s="55">
        <v>1.2672235999999999</v>
      </c>
      <c r="BG2" s="55">
        <v>2.7754896000000001E-3</v>
      </c>
      <c r="BH2" s="55">
        <v>5.4470035999999999E-2</v>
      </c>
      <c r="BI2" s="55">
        <v>4.1674566000000003E-2</v>
      </c>
      <c r="BJ2" s="55">
        <v>0.13231643000000001</v>
      </c>
      <c r="BK2" s="55">
        <v>2.1349920000000001E-4</v>
      </c>
      <c r="BL2" s="55">
        <v>0.26441683999999999</v>
      </c>
      <c r="BM2" s="55">
        <v>1.6659626000000001</v>
      </c>
      <c r="BN2" s="55">
        <v>0.37084934000000003</v>
      </c>
      <c r="BO2" s="55">
        <v>38.344917000000002</v>
      </c>
      <c r="BP2" s="55">
        <v>4.5001645000000003</v>
      </c>
      <c r="BQ2" s="55">
        <v>13.131918000000001</v>
      </c>
      <c r="BR2" s="55">
        <v>61.968586000000002</v>
      </c>
      <c r="BS2" s="55">
        <v>25.115836999999999</v>
      </c>
      <c r="BT2" s="55">
        <v>2.2481667999999999</v>
      </c>
      <c r="BU2" s="55">
        <v>0.27491086999999997</v>
      </c>
      <c r="BV2" s="55">
        <v>1.0069442E-2</v>
      </c>
      <c r="BW2" s="55">
        <v>0.25908446000000002</v>
      </c>
      <c r="BX2" s="55">
        <v>0.59639673999999998</v>
      </c>
      <c r="BY2" s="55">
        <v>0.16808237000000001</v>
      </c>
      <c r="BZ2" s="55">
        <v>8.8175320000000005E-4</v>
      </c>
      <c r="CA2" s="55">
        <v>2.0127386999999999</v>
      </c>
      <c r="CB2" s="55">
        <v>2.0772743000000001E-3</v>
      </c>
      <c r="CC2" s="55">
        <v>2.68662E-2</v>
      </c>
      <c r="CD2" s="55">
        <v>0.30346625999999999</v>
      </c>
      <c r="CE2" s="55">
        <v>0.11627571</v>
      </c>
      <c r="CF2" s="55">
        <v>0.10168449</v>
      </c>
      <c r="CG2" s="55">
        <v>1.2449999E-6</v>
      </c>
      <c r="CH2" s="55">
        <v>1.0155116E-2</v>
      </c>
      <c r="CI2" s="55">
        <v>2.5327988E-3</v>
      </c>
      <c r="CJ2" s="55">
        <v>0.70787405999999997</v>
      </c>
      <c r="CK2" s="55">
        <v>9.2569720000000005E-3</v>
      </c>
      <c r="CL2" s="55">
        <v>2.8886843</v>
      </c>
      <c r="CM2" s="55">
        <v>1.404088</v>
      </c>
      <c r="CN2" s="55">
        <v>1328.6334999999999</v>
      </c>
      <c r="CO2" s="55">
        <v>2237.0515</v>
      </c>
      <c r="CP2" s="55">
        <v>1127.0282999999999</v>
      </c>
      <c r="CQ2" s="55">
        <v>502.06848000000002</v>
      </c>
      <c r="CR2" s="55">
        <v>193.78352000000001</v>
      </c>
      <c r="CS2" s="55">
        <v>402.09350000000001</v>
      </c>
      <c r="CT2" s="55">
        <v>1215.4576</v>
      </c>
      <c r="CU2" s="55">
        <v>779.11559999999997</v>
      </c>
      <c r="CV2" s="55">
        <v>1257.8212000000001</v>
      </c>
      <c r="CW2" s="55">
        <v>804.37300000000005</v>
      </c>
      <c r="CX2" s="55">
        <v>363.65802000000002</v>
      </c>
      <c r="CY2" s="55">
        <v>1719.2705000000001</v>
      </c>
      <c r="CZ2" s="55">
        <v>905.34124999999995</v>
      </c>
      <c r="DA2" s="55">
        <v>1554.0974000000001</v>
      </c>
      <c r="DB2" s="55">
        <v>1722.3246999999999</v>
      </c>
      <c r="DC2" s="55">
        <v>3033.0255999999999</v>
      </c>
      <c r="DD2" s="55">
        <v>3926.9548</v>
      </c>
      <c r="DE2" s="55">
        <v>675.94719999999995</v>
      </c>
      <c r="DF2" s="55">
        <v>2248.7383</v>
      </c>
      <c r="DG2" s="55">
        <v>994.16063999999994</v>
      </c>
      <c r="DH2" s="55">
        <v>29.722279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37.030543999999999</v>
      </c>
      <c r="B6">
        <f>BB2</f>
        <v>12.7185755</v>
      </c>
      <c r="C6">
        <f>BC2</f>
        <v>13.367558000000001</v>
      </c>
      <c r="D6">
        <f>BD2</f>
        <v>10.941264</v>
      </c>
    </row>
    <row r="7" spans="1:113" x14ac:dyDescent="0.3">
      <c r="B7">
        <f>ROUND(B6/MAX($B$6,$C$6,$D$6),1)</f>
        <v>1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11" sqref="G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20733</v>
      </c>
      <c r="C2" s="51">
        <f ca="1">YEAR(TODAY())-YEAR(B2)+IF(TODAY()&gt;=DATE(YEAR(TODAY()),MONTH(B2),DAY(B2)),0,-1)</f>
        <v>64</v>
      </c>
      <c r="E2" s="47">
        <v>168.7</v>
      </c>
      <c r="F2" s="48" t="s">
        <v>275</v>
      </c>
      <c r="G2" s="47">
        <v>69.2</v>
      </c>
      <c r="H2" s="46" t="s">
        <v>40</v>
      </c>
      <c r="I2" s="67">
        <f>ROUND(G3/E3^2,1)</f>
        <v>24.3</v>
      </c>
    </row>
    <row r="3" spans="1:9" x14ac:dyDescent="0.3">
      <c r="E3" s="46">
        <f>E2/100</f>
        <v>1.6869999999999998</v>
      </c>
      <c r="F3" s="46" t="s">
        <v>39</v>
      </c>
      <c r="G3" s="46">
        <f>G2</f>
        <v>69.2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김병철, ID : H1900758)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16:28:37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44356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64</v>
      </c>
      <c r="G12" s="132"/>
      <c r="H12" s="132"/>
      <c r="I12" s="132"/>
      <c r="K12" s="123">
        <f>'개인정보 및 신체계측 입력'!E2</f>
        <v>168.7</v>
      </c>
      <c r="L12" s="124"/>
      <c r="M12" s="117">
        <f>'개인정보 및 신체계측 입력'!G2</f>
        <v>69.2</v>
      </c>
      <c r="N12" s="118"/>
      <c r="O12" s="113" t="s">
        <v>270</v>
      </c>
      <c r="P12" s="107"/>
      <c r="Q12" s="110">
        <f>'개인정보 및 신체계측 입력'!I2</f>
        <v>24.3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김병철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78.850999999999999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9.6690000000000005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11.48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1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0.8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12.6</v>
      </c>
      <c r="L72" s="34" t="s">
        <v>52</v>
      </c>
      <c r="M72" s="34">
        <f>ROUND('DRIs DATA'!K8,1)</f>
        <v>1.4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58.64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153.29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126.68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86.15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57.89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153.66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115.88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2200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2021-08-23T03:39:03Z</dcterms:modified>
</cp:coreProperties>
</file>