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<sst xmlns="http://schemas.openxmlformats.org/spreadsheetml/2006/main" count="692" uniqueCount="354">
  <si>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</si>
  <si>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</si>
  <si>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</si>
  <si>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</si>
  <si>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</si>
  <si>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</si>
  <si>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</si>
  <si>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</si>
  <si>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</si>
  <si>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</si>
  <si>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</si>
  <si>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</si>
  <si>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</si>
  <si>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</si>
  <si>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</si>
  <si>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</si>
  <si>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</si>
  <si>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</si>
  <si>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</si>
  <si>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</si>
  <si>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</si>
  <si>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</si>
  <si>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</si>
  <si>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</si>
  <si>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</si>
  <si>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</si>
  <si>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</si>
  <si>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</si>
  <si>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</si>
  <si>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</si>
  <si>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</si>
  <si>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</si>
  <si>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</si>
  <si>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</si>
  <si>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</si>
  <si>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</si>
  <si>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</si>
  <si>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</si>
  <si>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</si>
  <si>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</si>
  <si>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</si>
  <si>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</si>
  <si>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</si>
  <si>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</si>
  <si>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</si>
  <si>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</si>
  <si>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</si>
  <si>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</si>
  <si>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</si>
  <si>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</si>
  <si>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</si>
  <si>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</si>
  <si>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</si>
  <si>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</si>
  <si>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</si>
  <si>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</si>
  <si>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</si>
  <si>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</si>
  <si>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</si>
  <si>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</si>
  <si>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</si>
  <si>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</si>
  <si>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</si>
  <si>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</si>
  <si>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</si>
  <si>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</si>
  <si>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</si>
  <si>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</si>
  <si>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</si>
  <si>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</si>
  <si>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</si>
  <si>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</si>
  <si>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</si>
  <si>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</si>
  <si>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</si>
  <si>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</si>
  <si>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</si>
  <si>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</si>
  <si>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</si>
  <si>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</si>
  <si>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</si>
  <si>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</si>
  <si>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</si>
  <si>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</si>
  <si>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</si>
  <si>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</si>
  <si>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</si>
  <si>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</si>
  <si>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</si>
  <si>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</si>
  <si>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</si>
  <si>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</si>
  <si>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</si>
  <si>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</si>
  <si>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</si>
  <si>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</si>
  <si>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</si>
  <si>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</si>
  <si>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</si>
  <si>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</si>
  <si>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</si>
  <si>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</si>
  <si>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</si>
  <si>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</si>
  <si>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</si>
  <si>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</si>
  <si>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</si>
  <si>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</si>
  <si>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</si>
  <si>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</si>
  <si>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</si>
  <si>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</si>
  <si>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</si>
  <si>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</si>
  <si>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</si>
  <si>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</si>
  <si>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</si>
  <si>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</si>
  <si>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</si>
  <si>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</si>
  <si>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</si>
  <si>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</si>
  <si>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</si>
  <si>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</si>
  <si>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</si>
  <si>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</si>
  <si>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</si>
  <si>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</si>
  <si>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</si>
  <si>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</si>
  <si>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</si>
  <si>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</si>
  <si>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</si>
  <si>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</si>
  <si>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</si>
  <si>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</si>
  <si>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</si>
  <si>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</si>
  <si>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</si>
  <si>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</si>
  <si>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</si>
  <si>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</si>
  <si>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</si>
  <si>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</si>
  <si>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</si>
  <si>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</si>
  <si>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</si>
  <si>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</si>
  <si>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</si>
  <si>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</si>
  <si>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</si>
  <si>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</si>
  <si>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</si>
  <si>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</si>
  <si>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</si>
  <si>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</si>
  <si>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</si>
  <si>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</si>
  <si>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</si>
  <si>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</si>
  <si>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</si>
  <si>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</si>
  <si>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</si>
  <si>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</si>
  <si>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</si>
  <si>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</si>
  <si>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</si>
  <si>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</si>
  <si>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</si>
  <si>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</si>
  <si>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</si>
  <si>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</si>
  <si>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</si>
  <si>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</si>
  <si>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</si>
  <si>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</si>
  <si>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</si>
  <si>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</si>
  <si>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</si>
  <si>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</si>
  <si>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</si>
  <si>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</si>
  <si>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</si>
  <si>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</si>
  <si>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</si>
  <si>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</si>
  <si>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</si>
  <si>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</si>
  <si>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</si>
  <si>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</si>
  <si>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</si>
  <si>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</si>
  <si>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</si>
  <si>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</si>
  <si>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</si>
  <si>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</si>
  <si>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</si>
  <si>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</si>
  <si>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</si>
  <si>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</si>
  <si>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</si>
  <si>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</si>
  <si>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</si>
  <si>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</si>
  <si>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</si>
  <si>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</si>
  <si>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</si>
  <si>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</si>
  <si>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</si>
  <si>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</si>
  <si>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</si>
  <si>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</si>
  <si>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</si>
  <si>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</si>
  <si>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</si>
  <si>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</si>
  <si>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</si>
  <si>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</si>
  <si>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</si>
  <si>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</si>
  <si>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</si>
  <si>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</si>
  <si>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</si>
  <si>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</si>
  <si>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</si>
  <si>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</si>
  <si>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</si>
  <si>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</si>
  <si>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</si>
  <si>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</si>
  <si>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</si>
  <si>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</si>
  <si>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</si>
  <si>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</si>
  <si>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</si>
  <si>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</si>
  <si>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</si>
  <si>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</si>
  <si>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</si>
  <si>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</si>
  <si>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</si>
  <si>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</si>
  <si>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</si>
  <si>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</si>
  <si>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</si>
  <si>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</si>
  <si>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</si>
  <si>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</si>
  <si>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</si>
  <si>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</si>
  <si>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</si>
  <si>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</si>
  <si>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</si>
  <si>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</si>
  <si>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</si>
  <si>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</si>
  <si>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</si>
  <si>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</si>
  <si>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</si>
  <si>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</si>
  <si>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</si>
  <si>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</si>
  <si>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</si>
  <si>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</si>
  <si>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</si>
  <si>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</si>
  <si>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</si>
  <si>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</si>
  <si>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</si>
  <si>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</si>
  <si>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</si>
  <si>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</si>
  <si>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</si>
  <si>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</si>
  <si>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</si>
  <si>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</si>
  <si>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</si>
  <si>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</si>
  <si>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</si>
  <si>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</si>
  <si>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</si>
  <si>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</si>
  <si>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</si>
  <si>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</si>
  <si>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</si>
  <si>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</si>
  <si>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</si>
  <si>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</si>
  <si>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</si>
  <si>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</si>
  <si>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칼륨</t>
    <phoneticPr fontId="1" type="noConversion"/>
  </si>
  <si>
    <t>염소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</si>
  <si>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</si>
  <si>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</si>
  <si>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</si>
  <si>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</si>
  <si>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</si>
  <si>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</si>
  <si>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</si>
  <si>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</si>
  <si>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</si>
  <si>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</si>
  <si>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</si>
  <si>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</si>
  <si>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</si>
  <si>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</si>
  <si>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</si>
  <si>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</si>
  <si>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</si>
  <si>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</si>
  <si>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</si>
  <si>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</si>
  <si>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철</t>
    <phoneticPr fontId="1" type="noConversion"/>
  </si>
  <si>
    <t>크롬(ug/일)</t>
    <phoneticPr fontId="1" type="noConversion"/>
  </si>
  <si>
    <t>적정비율(최대)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</si>
  <si>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</si>
  <si>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</si>
  <si>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</si>
  <si>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</si>
  <si>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F</t>
  </si>
  <si>
    <t>정보</t>
    <phoneticPr fontId="1" type="noConversion"/>
  </si>
  <si>
    <t>(설문지 : FFQ 95문항 설문지, 사용자 : 채금자, ID : H1900759)</t>
  </si>
  <si>
    <t>출력시각</t>
    <phoneticPr fontId="1" type="noConversion"/>
  </si>
  <si>
    <t>2021년 08월 20일 16:29:41</t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</si>
  <si>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</si>
  <si>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</si>
  <si>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</si>
  <si>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</si>
  <si>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</si>
  <si>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</si>
  <si>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</si>
  <si>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</si>
  <si>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</si>
  <si>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</si>
  <si>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</si>
  <si>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권장섭취량</t>
    <phoneticPr fontId="1" type="noConversion"/>
  </si>
  <si>
    <t>섭취량</t>
    <phoneticPr fontId="1" type="noConversion"/>
  </si>
  <si>
    <t>수용성 비타민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</si>
  <si>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</si>
  <si>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</si>
  <si>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</si>
  <si>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</si>
  <si>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</si>
  <si>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</si>
  <si>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</si>
  <si>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</si>
  <si>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</si>
  <si>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</si>
  <si>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</si>
  <si>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</si>
  <si>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</si>
  <si>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평균필요량</t>
    <phoneticPr fontId="1" type="noConversion"/>
  </si>
  <si>
    <t>H1900759</t>
  </si>
  <si>
    <t>채금자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</si>
</sst>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84.483339999999998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3.4026510000000001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4.8520393000000004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1568.3644999999999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5090.2655999999997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159.65674999999999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207.78664000000001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12.645102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1062.1884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4.5958829999999999E-2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5.0659574999999997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38.608840000000001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45.713794999999998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98.51567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7.0949999999999998</c:v>
                </c:pt>
                <c:pt idx="1">
                  <c:v>13.565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10.899473</c:v>
                </c:pt>
                <c:pt idx="1">
                  <c:v>13.37853</c:v>
                </c:pt>
                <c:pt idx="2">
                  <c:v>16.206291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797.95500000000004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27.346474000000001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75.534000000000006</c:v>
                </c:pt>
                <c:pt idx="1">
                  <c:v>9.2769999999999992</c:v>
                </c:pt>
                <c:pt idx="2">
                  <c:v>15.189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2481.3818000000001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210.38162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805.29139999999995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4.0105839999999997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6830.7866000000004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21.260351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2.4711775999999999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503.54584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1.7929079999999999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19.18909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2.4711775999999999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892.87220000000002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15.120183000000001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채금자, ID : H1900759)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16:29:41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2481.3818000000001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84.483339999999998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38.608840000000001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75.534000000000006</v>
      </c>
      <c r="G8" s="59">
        <f>'DRIs DATA 입력'!G8</f>
        <v>9.2769999999999992</v>
      </c>
      <c r="H8" s="59">
        <f>'DRIs DATA 입력'!H8</f>
        <v>15.189</v>
      </c>
      <c r="I8" s="55"/>
      <c r="J8" s="59" t="s">
        <v>215</v>
      </c>
      <c r="K8" s="59">
        <f>'DRIs DATA 입력'!K8</f>
        <v>7.0949999999999998</v>
      </c>
      <c r="L8" s="59">
        <f>'DRIs DATA 입력'!L8</f>
        <v>13.565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797.95500000000004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27.346474000000001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4.0105839999999997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503.54584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210.38162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2.130652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1.7929079999999999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19.18909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2.4711775999999999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892.87220000000002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15.120183000000001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3.4026510000000001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4.8520393000000004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805.29139999999995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1568.3644999999999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6830.7866000000004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5090.2655999999997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159.65674999999999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207.78664000000001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21.260351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12.645102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1062.1884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4.5958829999999999E-2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5.0659574999999997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45.713794999999998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98.51567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320</v>
      </c>
      <c r="B1" s="55" t="s">
        <v>321</v>
      </c>
      <c r="G1" s="56" t="s">
        <v>322</v>
      </c>
      <c r="H1" s="55" t="s">
        <v>323</v>
      </c>
    </row>
    <row r="3" spans="1:27" x14ac:dyDescent="0.3">
      <c r="A3" s="65" t="s">
        <v>276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299</v>
      </c>
      <c r="B4" s="66"/>
      <c r="C4" s="66"/>
      <c r="E4" s="61" t="s">
        <v>300</v>
      </c>
      <c r="F4" s="62"/>
      <c r="G4" s="62"/>
      <c r="H4" s="63"/>
      <c r="J4" s="61" t="s">
        <v>301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302</v>
      </c>
      <c r="V4" s="66"/>
      <c r="W4" s="66"/>
      <c r="X4" s="66"/>
      <c r="Y4" s="66"/>
      <c r="Z4" s="66"/>
    </row>
    <row r="5" spans="1:27" x14ac:dyDescent="0.3">
      <c r="A5" s="60"/>
      <c r="B5" s="60" t="s">
        <v>324</v>
      </c>
      <c r="C5" s="60" t="s">
        <v>325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278</v>
      </c>
      <c r="L5" s="60" t="s">
        <v>327</v>
      </c>
      <c r="N5" s="60"/>
      <c r="O5" s="60" t="s">
        <v>279</v>
      </c>
      <c r="P5" s="60" t="s">
        <v>280</v>
      </c>
      <c r="Q5" s="60" t="s">
        <v>328</v>
      </c>
      <c r="R5" s="60" t="s">
        <v>329</v>
      </c>
      <c r="S5" s="60" t="s">
        <v>325</v>
      </c>
      <c r="U5" s="60"/>
      <c r="V5" s="60" t="s">
        <v>279</v>
      </c>
      <c r="W5" s="60" t="s">
        <v>330</v>
      </c>
      <c r="X5" s="60" t="s">
        <v>328</v>
      </c>
      <c r="Y5" s="60" t="s">
        <v>282</v>
      </c>
      <c r="Z5" s="60" t="s">
        <v>277</v>
      </c>
    </row>
    <row r="6" spans="1:27" x14ac:dyDescent="0.3">
      <c r="A6" s="60" t="s">
        <v>299</v>
      </c>
      <c r="B6" s="60">
        <v>1600</v>
      </c>
      <c r="C6" s="60">
        <v>2481.3818000000001</v>
      </c>
      <c r="E6" s="60" t="s">
        <v>283</v>
      </c>
      <c r="F6" s="60">
        <v>55</v>
      </c>
      <c r="G6" s="60">
        <v>15</v>
      </c>
      <c r="H6" s="60">
        <v>7</v>
      </c>
      <c r="J6" s="60" t="s">
        <v>283</v>
      </c>
      <c r="K6" s="60">
        <v>0.1</v>
      </c>
      <c r="L6" s="60">
        <v>4</v>
      </c>
      <c r="N6" s="60" t="s">
        <v>294</v>
      </c>
      <c r="O6" s="60">
        <v>40</v>
      </c>
      <c r="P6" s="60">
        <v>45</v>
      </c>
      <c r="Q6" s="60">
        <v>0</v>
      </c>
      <c r="R6" s="60">
        <v>0</v>
      </c>
      <c r="S6" s="60">
        <v>84.483339999999998</v>
      </c>
      <c r="U6" s="60" t="s">
        <v>284</v>
      </c>
      <c r="V6" s="60">
        <v>0</v>
      </c>
      <c r="W6" s="60">
        <v>0</v>
      </c>
      <c r="X6" s="60">
        <v>20</v>
      </c>
      <c r="Y6" s="60">
        <v>0</v>
      </c>
      <c r="Z6" s="60">
        <v>38.608840000000001</v>
      </c>
    </row>
    <row r="7" spans="1:27" x14ac:dyDescent="0.3">
      <c r="E7" s="60" t="s">
        <v>295</v>
      </c>
      <c r="F7" s="60">
        <v>65</v>
      </c>
      <c r="G7" s="60">
        <v>30</v>
      </c>
      <c r="H7" s="60">
        <v>20</v>
      </c>
      <c r="J7" s="60" t="s">
        <v>314</v>
      </c>
      <c r="K7" s="60">
        <v>1</v>
      </c>
      <c r="L7" s="60">
        <v>10</v>
      </c>
    </row>
    <row r="8" spans="1:27" x14ac:dyDescent="0.3">
      <c r="E8" s="60" t="s">
        <v>285</v>
      </c>
      <c r="F8" s="60">
        <v>75.534000000000006</v>
      </c>
      <c r="G8" s="60">
        <v>9.2769999999999992</v>
      </c>
      <c r="H8" s="60">
        <v>15.189</v>
      </c>
      <c r="J8" s="60" t="s">
        <v>331</v>
      </c>
      <c r="K8" s="60">
        <v>7.0949999999999998</v>
      </c>
      <c r="L8" s="60">
        <v>13.565</v>
      </c>
    </row>
    <row r="13" spans="1:27" x14ac:dyDescent="0.3">
      <c r="A13" s="64" t="s">
        <v>332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333</v>
      </c>
      <c r="B14" s="66"/>
      <c r="C14" s="66"/>
      <c r="D14" s="66"/>
      <c r="E14" s="66"/>
      <c r="F14" s="66"/>
      <c r="H14" s="66" t="s">
        <v>334</v>
      </c>
      <c r="I14" s="66"/>
      <c r="J14" s="66"/>
      <c r="K14" s="66"/>
      <c r="L14" s="66"/>
      <c r="M14" s="66"/>
      <c r="O14" s="66" t="s">
        <v>303</v>
      </c>
      <c r="P14" s="66"/>
      <c r="Q14" s="66"/>
      <c r="R14" s="66"/>
      <c r="S14" s="66"/>
      <c r="T14" s="66"/>
      <c r="V14" s="66" t="s">
        <v>286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279</v>
      </c>
      <c r="C15" s="60" t="s">
        <v>280</v>
      </c>
      <c r="D15" s="60" t="s">
        <v>281</v>
      </c>
      <c r="E15" s="60" t="s">
        <v>282</v>
      </c>
      <c r="F15" s="60" t="s">
        <v>277</v>
      </c>
      <c r="H15" s="60"/>
      <c r="I15" s="60" t="s">
        <v>279</v>
      </c>
      <c r="J15" s="60" t="s">
        <v>280</v>
      </c>
      <c r="K15" s="60" t="s">
        <v>281</v>
      </c>
      <c r="L15" s="60" t="s">
        <v>329</v>
      </c>
      <c r="M15" s="60" t="s">
        <v>277</v>
      </c>
      <c r="O15" s="60"/>
      <c r="P15" s="60" t="s">
        <v>279</v>
      </c>
      <c r="Q15" s="60" t="s">
        <v>280</v>
      </c>
      <c r="R15" s="60" t="s">
        <v>281</v>
      </c>
      <c r="S15" s="60" t="s">
        <v>282</v>
      </c>
      <c r="T15" s="60" t="s">
        <v>277</v>
      </c>
      <c r="V15" s="60"/>
      <c r="W15" s="60" t="s">
        <v>279</v>
      </c>
      <c r="X15" s="60" t="s">
        <v>335</v>
      </c>
      <c r="Y15" s="60" t="s">
        <v>281</v>
      </c>
      <c r="Z15" s="60" t="s">
        <v>282</v>
      </c>
      <c r="AA15" s="60" t="s">
        <v>336</v>
      </c>
    </row>
    <row r="16" spans="1:27" x14ac:dyDescent="0.3">
      <c r="A16" s="60" t="s">
        <v>287</v>
      </c>
      <c r="B16" s="60">
        <v>410</v>
      </c>
      <c r="C16" s="60">
        <v>550</v>
      </c>
      <c r="D16" s="60">
        <v>0</v>
      </c>
      <c r="E16" s="60">
        <v>3000</v>
      </c>
      <c r="F16" s="60">
        <v>797.95500000000004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27.346474000000001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4.0105839999999997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503.54584</v>
      </c>
    </row>
    <row r="23" spans="1:62" x14ac:dyDescent="0.3">
      <c r="A23" s="64" t="s">
        <v>337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304</v>
      </c>
      <c r="B24" s="66"/>
      <c r="C24" s="66"/>
      <c r="D24" s="66"/>
      <c r="E24" s="66"/>
      <c r="F24" s="66"/>
      <c r="H24" s="66" t="s">
        <v>305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288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289</v>
      </c>
      <c r="AR24" s="66"/>
      <c r="AS24" s="66"/>
      <c r="AT24" s="66"/>
      <c r="AU24" s="66"/>
      <c r="AV24" s="66"/>
      <c r="AX24" s="66" t="s">
        <v>309</v>
      </c>
      <c r="AY24" s="66"/>
      <c r="AZ24" s="66"/>
      <c r="BA24" s="66"/>
      <c r="BB24" s="66"/>
      <c r="BC24" s="66"/>
      <c r="BE24" s="66" t="s">
        <v>310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279</v>
      </c>
      <c r="C25" s="60" t="s">
        <v>280</v>
      </c>
      <c r="D25" s="60" t="s">
        <v>281</v>
      </c>
      <c r="E25" s="60" t="s">
        <v>329</v>
      </c>
      <c r="F25" s="60" t="s">
        <v>325</v>
      </c>
      <c r="H25" s="60"/>
      <c r="I25" s="60" t="s">
        <v>279</v>
      </c>
      <c r="J25" s="60" t="s">
        <v>280</v>
      </c>
      <c r="K25" s="60" t="s">
        <v>281</v>
      </c>
      <c r="L25" s="60" t="s">
        <v>282</v>
      </c>
      <c r="M25" s="60" t="s">
        <v>325</v>
      </c>
      <c r="O25" s="60"/>
      <c r="P25" s="60" t="s">
        <v>338</v>
      </c>
      <c r="Q25" s="60" t="s">
        <v>280</v>
      </c>
      <c r="R25" s="60" t="s">
        <v>339</v>
      </c>
      <c r="S25" s="60" t="s">
        <v>282</v>
      </c>
      <c r="T25" s="60" t="s">
        <v>318</v>
      </c>
      <c r="V25" s="60"/>
      <c r="W25" s="60" t="s">
        <v>279</v>
      </c>
      <c r="X25" s="60" t="s">
        <v>330</v>
      </c>
      <c r="Y25" s="60" t="s">
        <v>281</v>
      </c>
      <c r="Z25" s="60" t="s">
        <v>282</v>
      </c>
      <c r="AA25" s="60" t="s">
        <v>277</v>
      </c>
      <c r="AC25" s="60"/>
      <c r="AD25" s="60" t="s">
        <v>279</v>
      </c>
      <c r="AE25" s="60" t="s">
        <v>316</v>
      </c>
      <c r="AF25" s="60" t="s">
        <v>339</v>
      </c>
      <c r="AG25" s="60" t="s">
        <v>340</v>
      </c>
      <c r="AH25" s="60" t="s">
        <v>318</v>
      </c>
      <c r="AJ25" s="60"/>
      <c r="AK25" s="60" t="s">
        <v>315</v>
      </c>
      <c r="AL25" s="60" t="s">
        <v>280</v>
      </c>
      <c r="AM25" s="60" t="s">
        <v>281</v>
      </c>
      <c r="AN25" s="60" t="s">
        <v>282</v>
      </c>
      <c r="AO25" s="60" t="s">
        <v>277</v>
      </c>
      <c r="AQ25" s="60"/>
      <c r="AR25" s="60" t="s">
        <v>279</v>
      </c>
      <c r="AS25" s="60" t="s">
        <v>280</v>
      </c>
      <c r="AT25" s="60" t="s">
        <v>317</v>
      </c>
      <c r="AU25" s="60" t="s">
        <v>282</v>
      </c>
      <c r="AV25" s="60" t="s">
        <v>277</v>
      </c>
      <c r="AX25" s="60"/>
      <c r="AY25" s="60" t="s">
        <v>279</v>
      </c>
      <c r="AZ25" s="60" t="s">
        <v>280</v>
      </c>
      <c r="BA25" s="60" t="s">
        <v>281</v>
      </c>
      <c r="BB25" s="60" t="s">
        <v>282</v>
      </c>
      <c r="BC25" s="60" t="s">
        <v>277</v>
      </c>
      <c r="BE25" s="60"/>
      <c r="BF25" s="60" t="s">
        <v>279</v>
      </c>
      <c r="BG25" s="60" t="s">
        <v>280</v>
      </c>
      <c r="BH25" s="60" t="s">
        <v>281</v>
      </c>
      <c r="BI25" s="60" t="s">
        <v>282</v>
      </c>
      <c r="BJ25" s="60" t="s">
        <v>277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210.38162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2.130652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1.7929079999999999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19.18909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2.4711775999999999</v>
      </c>
      <c r="AJ26" s="60" t="s">
        <v>341</v>
      </c>
      <c r="AK26" s="60">
        <v>320</v>
      </c>
      <c r="AL26" s="60">
        <v>400</v>
      </c>
      <c r="AM26" s="60">
        <v>0</v>
      </c>
      <c r="AN26" s="60">
        <v>1000</v>
      </c>
      <c r="AO26" s="60">
        <v>892.87220000000002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15.120183000000001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3.4026510000000001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4.8520393000000004</v>
      </c>
    </row>
    <row r="33" spans="1:68" x14ac:dyDescent="0.3">
      <c r="A33" s="64" t="s">
        <v>342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290</v>
      </c>
      <c r="W34" s="66"/>
      <c r="X34" s="66"/>
      <c r="Y34" s="66"/>
      <c r="Z34" s="66"/>
      <c r="AA34" s="66"/>
      <c r="AC34" s="66" t="s">
        <v>291</v>
      </c>
      <c r="AD34" s="66"/>
      <c r="AE34" s="66"/>
      <c r="AF34" s="66"/>
      <c r="AG34" s="66"/>
      <c r="AH34" s="66"/>
      <c r="AJ34" s="66" t="s">
        <v>343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279</v>
      </c>
      <c r="C35" s="60" t="s">
        <v>335</v>
      </c>
      <c r="D35" s="60" t="s">
        <v>281</v>
      </c>
      <c r="E35" s="60" t="s">
        <v>282</v>
      </c>
      <c r="F35" s="60" t="s">
        <v>336</v>
      </c>
      <c r="H35" s="60"/>
      <c r="I35" s="60" t="s">
        <v>279</v>
      </c>
      <c r="J35" s="60" t="s">
        <v>280</v>
      </c>
      <c r="K35" s="60" t="s">
        <v>281</v>
      </c>
      <c r="L35" s="60" t="s">
        <v>282</v>
      </c>
      <c r="M35" s="60" t="s">
        <v>277</v>
      </c>
      <c r="O35" s="60"/>
      <c r="P35" s="60" t="s">
        <v>338</v>
      </c>
      <c r="Q35" s="60" t="s">
        <v>280</v>
      </c>
      <c r="R35" s="60" t="s">
        <v>281</v>
      </c>
      <c r="S35" s="60" t="s">
        <v>282</v>
      </c>
      <c r="T35" s="60" t="s">
        <v>277</v>
      </c>
      <c r="V35" s="60"/>
      <c r="W35" s="60" t="s">
        <v>315</v>
      </c>
      <c r="X35" s="60" t="s">
        <v>280</v>
      </c>
      <c r="Y35" s="60" t="s">
        <v>281</v>
      </c>
      <c r="Z35" s="60" t="s">
        <v>282</v>
      </c>
      <c r="AA35" s="60" t="s">
        <v>277</v>
      </c>
      <c r="AC35" s="60"/>
      <c r="AD35" s="60" t="s">
        <v>344</v>
      </c>
      <c r="AE35" s="60" t="s">
        <v>280</v>
      </c>
      <c r="AF35" s="60" t="s">
        <v>281</v>
      </c>
      <c r="AG35" s="60" t="s">
        <v>340</v>
      </c>
      <c r="AH35" s="60" t="s">
        <v>277</v>
      </c>
      <c r="AJ35" s="60"/>
      <c r="AK35" s="60" t="s">
        <v>279</v>
      </c>
      <c r="AL35" s="60" t="s">
        <v>280</v>
      </c>
      <c r="AM35" s="60" t="s">
        <v>281</v>
      </c>
      <c r="AN35" s="60" t="s">
        <v>282</v>
      </c>
      <c r="AO35" s="60" t="s">
        <v>325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805.29139999999995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1568.3644999999999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6830.7866000000004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5090.2655999999997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159.65674999999999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207.78664000000001</v>
      </c>
    </row>
    <row r="43" spans="1:68" x14ac:dyDescent="0.3">
      <c r="A43" s="64" t="s">
        <v>345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312</v>
      </c>
      <c r="B44" s="66"/>
      <c r="C44" s="66"/>
      <c r="D44" s="66"/>
      <c r="E44" s="66"/>
      <c r="F44" s="66"/>
      <c r="H44" s="66" t="s">
        <v>346</v>
      </c>
      <c r="I44" s="66"/>
      <c r="J44" s="66"/>
      <c r="K44" s="66"/>
      <c r="L44" s="66"/>
      <c r="M44" s="66"/>
      <c r="O44" s="66" t="s">
        <v>347</v>
      </c>
      <c r="P44" s="66"/>
      <c r="Q44" s="66"/>
      <c r="R44" s="66"/>
      <c r="S44" s="66"/>
      <c r="T44" s="66"/>
      <c r="V44" s="66" t="s">
        <v>348</v>
      </c>
      <c r="W44" s="66"/>
      <c r="X44" s="66"/>
      <c r="Y44" s="66"/>
      <c r="Z44" s="66"/>
      <c r="AA44" s="66"/>
      <c r="AC44" s="66" t="s">
        <v>349</v>
      </c>
      <c r="AD44" s="66"/>
      <c r="AE44" s="66"/>
      <c r="AF44" s="66"/>
      <c r="AG44" s="66"/>
      <c r="AH44" s="66"/>
      <c r="AJ44" s="66" t="s">
        <v>292</v>
      </c>
      <c r="AK44" s="66"/>
      <c r="AL44" s="66"/>
      <c r="AM44" s="66"/>
      <c r="AN44" s="66"/>
      <c r="AO44" s="66"/>
      <c r="AQ44" s="66" t="s">
        <v>350</v>
      </c>
      <c r="AR44" s="66"/>
      <c r="AS44" s="66"/>
      <c r="AT44" s="66"/>
      <c r="AU44" s="66"/>
      <c r="AV44" s="66"/>
      <c r="AX44" s="66" t="s">
        <v>296</v>
      </c>
      <c r="AY44" s="66"/>
      <c r="AZ44" s="66"/>
      <c r="BA44" s="66"/>
      <c r="BB44" s="66"/>
      <c r="BC44" s="66"/>
      <c r="BE44" s="66" t="s">
        <v>297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279</v>
      </c>
      <c r="C45" s="60" t="s">
        <v>280</v>
      </c>
      <c r="D45" s="60" t="s">
        <v>281</v>
      </c>
      <c r="E45" s="60" t="s">
        <v>282</v>
      </c>
      <c r="F45" s="60" t="s">
        <v>277</v>
      </c>
      <c r="H45" s="60"/>
      <c r="I45" s="60" t="s">
        <v>279</v>
      </c>
      <c r="J45" s="60" t="s">
        <v>280</v>
      </c>
      <c r="K45" s="60" t="s">
        <v>339</v>
      </c>
      <c r="L45" s="60" t="s">
        <v>282</v>
      </c>
      <c r="M45" s="60" t="s">
        <v>277</v>
      </c>
      <c r="O45" s="60"/>
      <c r="P45" s="60" t="s">
        <v>279</v>
      </c>
      <c r="Q45" s="60" t="s">
        <v>280</v>
      </c>
      <c r="R45" s="60" t="s">
        <v>281</v>
      </c>
      <c r="S45" s="60" t="s">
        <v>282</v>
      </c>
      <c r="T45" s="60" t="s">
        <v>277</v>
      </c>
      <c r="V45" s="60"/>
      <c r="W45" s="60" t="s">
        <v>351</v>
      </c>
      <c r="X45" s="60" t="s">
        <v>280</v>
      </c>
      <c r="Y45" s="60" t="s">
        <v>281</v>
      </c>
      <c r="Z45" s="60" t="s">
        <v>282</v>
      </c>
      <c r="AA45" s="60" t="s">
        <v>325</v>
      </c>
      <c r="AC45" s="60"/>
      <c r="AD45" s="60" t="s">
        <v>279</v>
      </c>
      <c r="AE45" s="60" t="s">
        <v>280</v>
      </c>
      <c r="AF45" s="60" t="s">
        <v>339</v>
      </c>
      <c r="AG45" s="60" t="s">
        <v>329</v>
      </c>
      <c r="AH45" s="60" t="s">
        <v>325</v>
      </c>
      <c r="AJ45" s="60"/>
      <c r="AK45" s="60" t="s">
        <v>351</v>
      </c>
      <c r="AL45" s="60" t="s">
        <v>280</v>
      </c>
      <c r="AM45" s="60" t="s">
        <v>281</v>
      </c>
      <c r="AN45" s="60" t="s">
        <v>329</v>
      </c>
      <c r="AO45" s="60" t="s">
        <v>277</v>
      </c>
      <c r="AQ45" s="60"/>
      <c r="AR45" s="60" t="s">
        <v>279</v>
      </c>
      <c r="AS45" s="60" t="s">
        <v>280</v>
      </c>
      <c r="AT45" s="60" t="s">
        <v>281</v>
      </c>
      <c r="AU45" s="60" t="s">
        <v>282</v>
      </c>
      <c r="AV45" s="60" t="s">
        <v>277</v>
      </c>
      <c r="AX45" s="60"/>
      <c r="AY45" s="60" t="s">
        <v>279</v>
      </c>
      <c r="AZ45" s="60" t="s">
        <v>280</v>
      </c>
      <c r="BA45" s="60" t="s">
        <v>339</v>
      </c>
      <c r="BB45" s="60" t="s">
        <v>282</v>
      </c>
      <c r="BC45" s="60" t="s">
        <v>277</v>
      </c>
      <c r="BE45" s="60"/>
      <c r="BF45" s="60" t="s">
        <v>279</v>
      </c>
      <c r="BG45" s="60" t="s">
        <v>280</v>
      </c>
      <c r="BH45" s="60" t="s">
        <v>339</v>
      </c>
      <c r="BI45" s="60" t="s">
        <v>282</v>
      </c>
      <c r="BJ45" s="60" t="s">
        <v>325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21.260351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12.645102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1062.1884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4.5958829999999999E-2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5.0659574999999997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45.713794999999998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98.51567</v>
      </c>
      <c r="AX46" s="60" t="s">
        <v>293</v>
      </c>
      <c r="AY46" s="60"/>
      <c r="AZ46" s="60"/>
      <c r="BA46" s="60"/>
      <c r="BB46" s="60"/>
      <c r="BC46" s="60"/>
      <c r="BE46" s="60" t="s">
        <v>313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352</v>
      </c>
      <c r="B2" s="55" t="s">
        <v>353</v>
      </c>
      <c r="C2" s="55" t="s">
        <v>319</v>
      </c>
      <c r="D2" s="55">
        <v>66</v>
      </c>
      <c r="E2" s="55">
        <v>2481.3818000000001</v>
      </c>
      <c r="F2" s="55">
        <v>420.11590000000001</v>
      </c>
      <c r="G2" s="55">
        <v>51.596687000000003</v>
      </c>
      <c r="H2" s="55">
        <v>34.883495000000003</v>
      </c>
      <c r="I2" s="55">
        <v>16.713191999999999</v>
      </c>
      <c r="J2" s="55">
        <v>84.483339999999998</v>
      </c>
      <c r="K2" s="55">
        <v>48.075755999999998</v>
      </c>
      <c r="L2" s="55">
        <v>36.407584999999997</v>
      </c>
      <c r="M2" s="55">
        <v>38.608840000000001</v>
      </c>
      <c r="N2" s="55">
        <v>4.7489780000000001</v>
      </c>
      <c r="O2" s="55">
        <v>20.925749</v>
      </c>
      <c r="P2" s="55">
        <v>1537.6670999999999</v>
      </c>
      <c r="Q2" s="55">
        <v>34.891570000000002</v>
      </c>
      <c r="R2" s="55">
        <v>797.95500000000004</v>
      </c>
      <c r="S2" s="55">
        <v>136.46858</v>
      </c>
      <c r="T2" s="55">
        <v>7937.8379999999997</v>
      </c>
      <c r="U2" s="55">
        <v>4.0105839999999997</v>
      </c>
      <c r="V2" s="55">
        <v>27.346474000000001</v>
      </c>
      <c r="W2" s="55">
        <v>503.54584</v>
      </c>
      <c r="X2" s="55">
        <v>210.38162</v>
      </c>
      <c r="Y2" s="55">
        <v>2.130652</v>
      </c>
      <c r="Z2" s="55">
        <v>1.7929079999999999</v>
      </c>
      <c r="AA2" s="55">
        <v>19.18909</v>
      </c>
      <c r="AB2" s="55">
        <v>2.4711775999999999</v>
      </c>
      <c r="AC2" s="55">
        <v>892.87220000000002</v>
      </c>
      <c r="AD2" s="55">
        <v>15.120183000000001</v>
      </c>
      <c r="AE2" s="55">
        <v>3.4026510000000001</v>
      </c>
      <c r="AF2" s="55">
        <v>4.8520393000000004</v>
      </c>
      <c r="AG2" s="55">
        <v>805.29139999999995</v>
      </c>
      <c r="AH2" s="55">
        <v>396.50792999999999</v>
      </c>
      <c r="AI2" s="55">
        <v>408.78341999999998</v>
      </c>
      <c r="AJ2" s="55">
        <v>1568.3644999999999</v>
      </c>
      <c r="AK2" s="55">
        <v>6830.7866000000004</v>
      </c>
      <c r="AL2" s="55">
        <v>159.65674999999999</v>
      </c>
      <c r="AM2" s="55">
        <v>5090.2655999999997</v>
      </c>
      <c r="AN2" s="55">
        <v>207.78664000000001</v>
      </c>
      <c r="AO2" s="55">
        <v>21.260351</v>
      </c>
      <c r="AP2" s="55">
        <v>16.269129</v>
      </c>
      <c r="AQ2" s="55">
        <v>4.9912239999999999</v>
      </c>
      <c r="AR2" s="55">
        <v>12.645102</v>
      </c>
      <c r="AS2" s="55">
        <v>1062.1884</v>
      </c>
      <c r="AT2" s="55">
        <v>4.5958829999999999E-2</v>
      </c>
      <c r="AU2" s="55">
        <v>5.0659574999999997</v>
      </c>
      <c r="AV2" s="55">
        <v>45.713794999999998</v>
      </c>
      <c r="AW2" s="55">
        <v>98.51567</v>
      </c>
      <c r="AX2" s="55">
        <v>0.29770400000000002</v>
      </c>
      <c r="AY2" s="55">
        <v>1.0502758000000001</v>
      </c>
      <c r="AZ2" s="55">
        <v>369.44177000000002</v>
      </c>
      <c r="BA2" s="55">
        <v>40.514060000000001</v>
      </c>
      <c r="BB2" s="55">
        <v>10.899473</v>
      </c>
      <c r="BC2" s="55">
        <v>13.37853</v>
      </c>
      <c r="BD2" s="55">
        <v>16.206291</v>
      </c>
      <c r="BE2" s="55">
        <v>1.0548074000000001</v>
      </c>
      <c r="BF2" s="55">
        <v>4.8778930000000003</v>
      </c>
      <c r="BG2" s="55">
        <v>1.3877448000000001E-2</v>
      </c>
      <c r="BH2" s="55">
        <v>1.7206308E-2</v>
      </c>
      <c r="BI2" s="55">
        <v>1.6096663000000001E-2</v>
      </c>
      <c r="BJ2" s="55">
        <v>8.9131260000000004E-2</v>
      </c>
      <c r="BK2" s="55">
        <v>1.067496E-3</v>
      </c>
      <c r="BL2" s="55">
        <v>0.59514460000000002</v>
      </c>
      <c r="BM2" s="55">
        <v>4.7024970000000001</v>
      </c>
      <c r="BN2" s="55">
        <v>1.2919673</v>
      </c>
      <c r="BO2" s="55">
        <v>77.095209999999994</v>
      </c>
      <c r="BP2" s="55">
        <v>13.456002</v>
      </c>
      <c r="BQ2" s="55">
        <v>26.959606000000001</v>
      </c>
      <c r="BR2" s="55">
        <v>97.016779999999997</v>
      </c>
      <c r="BS2" s="55">
        <v>36.093074999999999</v>
      </c>
      <c r="BT2" s="55">
        <v>17.09618</v>
      </c>
      <c r="BU2" s="55">
        <v>8.2016185000000005E-2</v>
      </c>
      <c r="BV2" s="55">
        <v>3.6840715000000003E-2</v>
      </c>
      <c r="BW2" s="55">
        <v>1.1633469999999999</v>
      </c>
      <c r="BX2" s="55">
        <v>1.576333</v>
      </c>
      <c r="BY2" s="55">
        <v>0.13289537000000001</v>
      </c>
      <c r="BZ2" s="55">
        <v>7.3768960000000002E-4</v>
      </c>
      <c r="CA2" s="55">
        <v>0.96588134999999997</v>
      </c>
      <c r="CB2" s="55">
        <v>2.0171741E-2</v>
      </c>
      <c r="CC2" s="55">
        <v>0.20904022</v>
      </c>
      <c r="CD2" s="55">
        <v>1.0095826000000001</v>
      </c>
      <c r="CE2" s="55">
        <v>0.15444067</v>
      </c>
      <c r="CF2" s="55">
        <v>0.34703094000000001</v>
      </c>
      <c r="CG2" s="55">
        <v>0</v>
      </c>
      <c r="CH2" s="55">
        <v>3.1542078000000001E-2</v>
      </c>
      <c r="CI2" s="55">
        <v>4.6815999999999998E-7</v>
      </c>
      <c r="CJ2" s="55">
        <v>2.3762585999999999</v>
      </c>
      <c r="CK2" s="55">
        <v>3.9029109999999999E-2</v>
      </c>
      <c r="CL2" s="55">
        <v>0.95530879999999996</v>
      </c>
      <c r="CM2" s="55">
        <v>4.5550145999999998</v>
      </c>
      <c r="CN2" s="55">
        <v>2723.6212999999998</v>
      </c>
      <c r="CO2" s="55">
        <v>4850.8419999999996</v>
      </c>
      <c r="CP2" s="55">
        <v>3056.3948</v>
      </c>
      <c r="CQ2" s="55">
        <v>1126.8811000000001</v>
      </c>
      <c r="CR2" s="55">
        <v>567.34673999999995</v>
      </c>
      <c r="CS2" s="55">
        <v>390.69765999999998</v>
      </c>
      <c r="CT2" s="55">
        <v>2738.7323999999999</v>
      </c>
      <c r="CU2" s="55">
        <v>1795.9601</v>
      </c>
      <c r="CV2" s="55">
        <v>1312.2656999999999</v>
      </c>
      <c r="CW2" s="55">
        <v>1954.6069</v>
      </c>
      <c r="CX2" s="55">
        <v>610.95479999999998</v>
      </c>
      <c r="CY2" s="55">
        <v>3456.3222999999998</v>
      </c>
      <c r="CZ2" s="55">
        <v>1683.4630999999999</v>
      </c>
      <c r="DA2" s="55">
        <v>4133.7569999999996</v>
      </c>
      <c r="DB2" s="55">
        <v>3800.3757000000001</v>
      </c>
      <c r="DC2" s="55">
        <v>5914.3239999999996</v>
      </c>
      <c r="DD2" s="55">
        <v>9859.5360000000001</v>
      </c>
      <c r="DE2" s="55">
        <v>1974.3010999999999</v>
      </c>
      <c r="DF2" s="55">
        <v>4252.7217000000001</v>
      </c>
      <c r="DG2" s="55">
        <v>2228.9137999999998</v>
      </c>
      <c r="DH2" s="55">
        <v>220.70837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40.514060000000001</v>
      </c>
      <c r="B6">
        <f>BB2</f>
        <v>10.899473</v>
      </c>
      <c r="C6">
        <f>BC2</f>
        <v>13.37853</v>
      </c>
      <c r="D6">
        <f>BD2</f>
        <v>16.206291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4" sqref="L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20132</v>
      </c>
      <c r="C2" s="51">
        <f ca="1">YEAR(TODAY())-YEAR(B2)+IF(TODAY()&gt;=DATE(YEAR(TODAY()),MONTH(B2),DAY(B2)),0,-1)</f>
        <v>66</v>
      </c>
      <c r="E2" s="47">
        <v>151.80000000000001</v>
      </c>
      <c r="F2" s="48" t="s">
        <v>275</v>
      </c>
      <c r="G2" s="47">
        <v>54.6</v>
      </c>
      <c r="H2" s="46" t="s">
        <v>40</v>
      </c>
      <c r="I2" s="67">
        <f>ROUND(G3/E3^2,1)</f>
        <v>23.7</v>
      </c>
    </row>
    <row r="3" spans="1:9" x14ac:dyDescent="0.3">
      <c r="E3" s="46">
        <f>E2/100</f>
        <v>1.518</v>
      </c>
      <c r="F3" s="46" t="s">
        <v>39</v>
      </c>
      <c r="G3" s="46">
        <f>G2</f>
        <v>54.6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채금자, ID : H1900759)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16:29:41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66</v>
      </c>
      <c r="G12" s="132"/>
      <c r="H12" s="132"/>
      <c r="I12" s="132"/>
      <c r="K12" s="123">
        <f>'개인정보 및 신체계측 입력'!E2</f>
        <v>151.80000000000001</v>
      </c>
      <c r="L12" s="124"/>
      <c r="M12" s="117">
        <f>'개인정보 및 신체계측 입력'!G2</f>
        <v>54.6</v>
      </c>
      <c r="N12" s="118"/>
      <c r="O12" s="113" t="s">
        <v>270</v>
      </c>
      <c r="P12" s="107"/>
      <c r="Q12" s="110">
        <f>'개인정보 및 신체계측 입력'!I2</f>
        <v>23.7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채금자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75.534000000000006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9.2769999999999992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15.189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13.6</v>
      </c>
      <c r="L72" s="34" t="s">
        <v>52</v>
      </c>
      <c r="M72" s="34">
        <f>ROUND('DRIs DATA'!K8,1)</f>
        <v>7.1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106.39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227.89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210.38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164.75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100.66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455.39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212.6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2021-08-23T03:40:00Z</dcterms:modified>
</cp:coreProperties>
</file>