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<sst xmlns="http://schemas.openxmlformats.org/spreadsheetml/2006/main" count="692" uniqueCount="351">
  <si>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</si>
  <si>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</si>
  <si>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</si>
  <si>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</si>
  <si>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</si>
  <si>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</si>
  <si>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</si>
  <si>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</si>
  <si>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</si>
  <si>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</si>
  <si>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</si>
  <si>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</si>
  <si>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</si>
  <si>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</si>
  <si>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</si>
  <si>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</si>
  <si>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</si>
  <si>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</si>
  <si>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</si>
  <si>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</si>
  <si>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</si>
  <si>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</si>
  <si>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</si>
  <si>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</si>
  <si>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</si>
  <si>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</si>
  <si>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</si>
  <si>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</si>
  <si>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</si>
  <si>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</si>
  <si>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</si>
  <si>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</si>
  <si>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</si>
  <si>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</si>
  <si>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</si>
  <si>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</si>
  <si>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</si>
  <si>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</si>
  <si>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</si>
  <si>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</si>
  <si>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</si>
  <si>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</si>
  <si>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</si>
  <si>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</si>
  <si>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</si>
  <si>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</si>
  <si>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</si>
  <si>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</si>
  <si>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</si>
  <si>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</si>
  <si>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</si>
  <si>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</si>
  <si>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</si>
  <si>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</si>
  <si>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</si>
  <si>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</si>
  <si>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</si>
  <si>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</si>
  <si>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</si>
  <si>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</si>
  <si>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</si>
  <si>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</si>
  <si>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</si>
  <si>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</si>
  <si>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</si>
  <si>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</si>
  <si>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</si>
  <si>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</si>
  <si>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</si>
  <si>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</si>
  <si>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</si>
  <si>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</si>
  <si>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</si>
  <si>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</si>
  <si>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</si>
  <si>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</si>
  <si>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</si>
  <si>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</si>
  <si>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</si>
  <si>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</si>
  <si>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</si>
  <si>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</si>
  <si>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</si>
  <si>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</si>
  <si>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</si>
  <si>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</si>
  <si>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</si>
  <si>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</si>
  <si>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</si>
  <si>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</si>
  <si>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</si>
  <si>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</si>
  <si>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</si>
  <si>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</si>
  <si>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</si>
  <si>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</si>
  <si>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</si>
  <si>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</si>
  <si>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</si>
  <si>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</si>
  <si>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</si>
  <si>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</si>
  <si>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</si>
  <si>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</si>
  <si>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</si>
  <si>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</si>
  <si>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</si>
  <si>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</si>
  <si>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</si>
  <si>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</si>
  <si>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</si>
  <si>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</si>
  <si>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</si>
  <si>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</si>
  <si>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</si>
  <si>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</si>
  <si>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</si>
  <si>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</si>
  <si>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</si>
  <si>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</si>
  <si>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</si>
  <si>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</si>
  <si>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</si>
  <si>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</si>
  <si>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</si>
  <si>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</si>
  <si>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</si>
  <si>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</si>
  <si>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</si>
  <si>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</si>
  <si>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</si>
  <si>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</si>
  <si>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</si>
  <si>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</si>
  <si>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</si>
  <si>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</si>
  <si>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</si>
  <si>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</si>
  <si>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</si>
  <si>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</si>
  <si>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</si>
  <si>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</si>
  <si>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</si>
  <si>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</si>
  <si>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</si>
  <si>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</si>
  <si>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</si>
  <si>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</si>
  <si>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</si>
  <si>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</si>
  <si>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</si>
  <si>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</si>
  <si>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</si>
  <si>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</si>
  <si>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</si>
  <si>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</si>
  <si>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</si>
  <si>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</si>
  <si>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</si>
  <si>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</si>
  <si>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</si>
  <si>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</si>
  <si>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</si>
  <si>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</si>
  <si>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</si>
  <si>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</si>
  <si>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</si>
  <si>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</si>
  <si>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</si>
  <si>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</si>
  <si>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</si>
  <si>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</si>
  <si>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</si>
  <si>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</si>
  <si>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</si>
  <si>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</si>
  <si>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</si>
  <si>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</si>
  <si>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</si>
  <si>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</si>
  <si>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</si>
  <si>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</si>
  <si>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</si>
  <si>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</si>
  <si>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</si>
  <si>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</si>
  <si>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</si>
  <si>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</si>
  <si>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</si>
  <si>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</si>
  <si>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</si>
  <si>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</si>
  <si>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</si>
  <si>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</si>
  <si>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</si>
  <si>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</si>
  <si>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</si>
  <si>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</si>
  <si>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</si>
  <si>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</si>
  <si>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</si>
  <si>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</si>
  <si>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</si>
  <si>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</si>
  <si>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</si>
  <si>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</si>
  <si>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</si>
  <si>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</si>
  <si>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</si>
  <si>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</si>
  <si>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</si>
  <si>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</si>
  <si>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</si>
  <si>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</si>
  <si>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</si>
  <si>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</si>
  <si>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</si>
  <si>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</si>
  <si>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</si>
  <si>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</si>
  <si>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</si>
  <si>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</si>
  <si>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</si>
  <si>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</si>
  <si>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</si>
  <si>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</si>
  <si>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</si>
  <si>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</si>
  <si>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</si>
  <si>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</si>
  <si>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</si>
  <si>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</si>
  <si>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</si>
  <si>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</si>
  <si>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</si>
  <si>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</si>
  <si>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</si>
  <si>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</si>
  <si>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</si>
  <si>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</si>
  <si>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</si>
  <si>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</si>
  <si>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</si>
  <si>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</si>
  <si>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</si>
  <si>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</si>
  <si>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</si>
  <si>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</si>
  <si>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</si>
  <si>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</si>
  <si>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</si>
  <si>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</si>
  <si>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</si>
  <si>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</si>
  <si>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</si>
  <si>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</si>
  <si>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</si>
  <si>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</si>
  <si>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</si>
  <si>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</si>
  <si>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</si>
  <si>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</si>
  <si>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</si>
  <si>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</si>
  <si>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</si>
  <si>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</si>
  <si>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</si>
  <si>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</si>
  <si>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</si>
  <si>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</si>
  <si>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</si>
  <si>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</si>
  <si>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</si>
  <si>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</si>
  <si>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</si>
  <si>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</si>
  <si>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</si>
  <si>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</si>
  <si>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</si>
  <si>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</si>
  <si>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</si>
  <si>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</si>
  <si>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</si>
  <si>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</si>
  <si>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</si>
  <si>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</si>
  <si>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</si>
  <si>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</si>
  <si>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</si>
  <si>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</si>
  <si>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</si>
  <si>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</si>
  <si>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</si>
  <si>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</si>
  <si>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</si>
  <si>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</si>
  <si>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</si>
  <si>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</si>
  <si>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</si>
  <si>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</si>
  <si>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</si>
  <si>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</si>
  <si>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단백질(g/일)</t>
    <phoneticPr fontId="1" type="noConversion"/>
  </si>
  <si>
    <t>적정비율(최대)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</si>
  <si>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</si>
  <si>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</si>
  <si>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</si>
  <si>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</si>
  <si>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</si>
  <si>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M</t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</si>
  <si>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</si>
  <si>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</si>
  <si>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</si>
  <si>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</si>
  <si>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</si>
  <si>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</si>
  <si>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</si>
  <si>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</si>
  <si>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</si>
  <si>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</si>
  <si>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</si>
  <si>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</si>
  <si>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</si>
  <si>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</si>
  <si>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</si>
  <si>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</si>
  <si>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</si>
  <si>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크롬(ug/일)</t>
    <phoneticPr fontId="1" type="noConversion"/>
  </si>
  <si>
    <t>(설문지 : FFQ 95문항 설문지, 사용자 : 이선화, ID : H1900766)</t>
  </si>
  <si>
    <t>2021년 08월 20일 16:36:26</t>
  </si>
  <si>
    <t>에너지(kcal)</t>
    <phoneticPr fontId="1" type="noConversion"/>
  </si>
  <si>
    <t>n-6불포화</t>
    <phoneticPr fontId="1" type="noConversion"/>
  </si>
  <si>
    <t>충분섭취량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</si>
  <si>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</si>
  <si>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</si>
  <si>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</si>
  <si>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</si>
  <si>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상한섭취량</t>
    <phoneticPr fontId="1" type="noConversion"/>
  </si>
  <si>
    <t>리보플라빈</t>
    <phoneticPr fontId="1" type="noConversion"/>
  </si>
  <si>
    <t>비타민B12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</si>
  <si>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</si>
  <si>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</si>
  <si>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</si>
  <si>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</si>
  <si>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</si>
  <si>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상한섭취량</t>
    <phoneticPr fontId="1" type="noConversion"/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</si>
  <si>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</si>
  <si>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</si>
  <si>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</si>
  <si>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H1900766</t>
  </si>
  <si>
    <t>이선화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</si>
</sst>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46.22889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1.3893420999999999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2.7427864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958.16814999999997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2005.0658000000001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82.940420000000003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106.55174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8.4671629999999993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491.74698000000001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6.0520399999999999E-3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3.6866064000000001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14.523543999999999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221.83278000000001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62.402656999999998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1.9119999999999999</c:v>
                </c:pt>
                <c:pt idx="1">
                  <c:v>8.8070000000000004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5.2304234999999997</c:v>
                </c:pt>
                <c:pt idx="1">
                  <c:v>5.3564996999999996</c:v>
                </c:pt>
                <c:pt idx="2">
                  <c:v>6.0299896999999998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180.91537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7.8500804999999998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84.540999999999997</c:v>
                </c:pt>
                <c:pt idx="1">
                  <c:v>4.6070000000000002</c:v>
                </c:pt>
                <c:pt idx="2">
                  <c:v>10.852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1823.1523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45.191845000000001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275.75452000000001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1.1260060000000001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1532.4891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8.2924229999999994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1.1598444999999999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48.049072000000002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0.61500969999999999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11.625381000000001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1.1598444999999999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249.88276999999999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2.3896315000000001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이선화, ID : H1900766)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16:36:26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1823.1523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46.22889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14.523543999999999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84.540999999999997</v>
      </c>
      <c r="G8" s="59">
        <f>'DRIs DATA 입력'!G8</f>
        <v>4.6070000000000002</v>
      </c>
      <c r="H8" s="59">
        <f>'DRIs DATA 입력'!H8</f>
        <v>10.852</v>
      </c>
      <c r="I8" s="55"/>
      <c r="J8" s="59" t="s">
        <v>215</v>
      </c>
      <c r="K8" s="59">
        <f>'DRIs DATA 입력'!K8</f>
        <v>1.9119999999999999</v>
      </c>
      <c r="L8" s="59">
        <f>'DRIs DATA 입력'!L8</f>
        <v>8.8070000000000004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180.91537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7.8500804999999998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1.1260060000000001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48.049072000000002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45.191845000000001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0.97018599999999999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0.61500969999999999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11.625381000000001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1.1598444999999999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249.88276999999999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2.3896315000000001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1.3893420999999999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2.7427864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275.75452000000001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958.16814999999997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1532.4891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2005.0658000000001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82.940420000000003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106.55174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8.2924229999999994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8.4671629999999993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491.74698000000001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6.0520399999999999E-3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3.6866064000000001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221.83278000000001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62.402656999999998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1" sqref="L6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310</v>
      </c>
      <c r="B1" s="55" t="s">
        <v>328</v>
      </c>
      <c r="G1" s="56" t="s">
        <v>276</v>
      </c>
      <c r="H1" s="55" t="s">
        <v>329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330</v>
      </c>
      <c r="B4" s="66"/>
      <c r="C4" s="66"/>
      <c r="E4" s="61" t="s">
        <v>312</v>
      </c>
      <c r="F4" s="62"/>
      <c r="G4" s="62"/>
      <c r="H4" s="63"/>
      <c r="J4" s="61" t="s">
        <v>313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314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279</v>
      </c>
      <c r="E5" s="60"/>
      <c r="F5" s="60" t="s">
        <v>49</v>
      </c>
      <c r="G5" s="60" t="s">
        <v>280</v>
      </c>
      <c r="H5" s="60" t="s">
        <v>45</v>
      </c>
      <c r="J5" s="60"/>
      <c r="K5" s="60" t="s">
        <v>281</v>
      </c>
      <c r="L5" s="60" t="s">
        <v>331</v>
      </c>
      <c r="N5" s="60"/>
      <c r="O5" s="60" t="s">
        <v>282</v>
      </c>
      <c r="P5" s="60" t="s">
        <v>283</v>
      </c>
      <c r="Q5" s="60" t="s">
        <v>332</v>
      </c>
      <c r="R5" s="60" t="s">
        <v>285</v>
      </c>
      <c r="S5" s="60" t="s">
        <v>279</v>
      </c>
      <c r="U5" s="60"/>
      <c r="V5" s="60" t="s">
        <v>282</v>
      </c>
      <c r="W5" s="60" t="s">
        <v>283</v>
      </c>
      <c r="X5" s="60" t="s">
        <v>284</v>
      </c>
      <c r="Y5" s="60" t="s">
        <v>285</v>
      </c>
      <c r="Z5" s="60" t="s">
        <v>279</v>
      </c>
    </row>
    <row r="6" spans="1:27" x14ac:dyDescent="0.3">
      <c r="A6" s="60" t="s">
        <v>311</v>
      </c>
      <c r="B6" s="60">
        <v>2200</v>
      </c>
      <c r="C6" s="60">
        <v>1823.1523</v>
      </c>
      <c r="E6" s="60" t="s">
        <v>286</v>
      </c>
      <c r="F6" s="60">
        <v>55</v>
      </c>
      <c r="G6" s="60">
        <v>15</v>
      </c>
      <c r="H6" s="60">
        <v>7</v>
      </c>
      <c r="J6" s="60" t="s">
        <v>286</v>
      </c>
      <c r="K6" s="60">
        <v>0.1</v>
      </c>
      <c r="L6" s="60">
        <v>4</v>
      </c>
      <c r="N6" s="60" t="s">
        <v>302</v>
      </c>
      <c r="O6" s="60">
        <v>50</v>
      </c>
      <c r="P6" s="60">
        <v>60</v>
      </c>
      <c r="Q6" s="60">
        <v>0</v>
      </c>
      <c r="R6" s="60">
        <v>0</v>
      </c>
      <c r="S6" s="60">
        <v>46.22889</v>
      </c>
      <c r="U6" s="60" t="s">
        <v>287</v>
      </c>
      <c r="V6" s="60">
        <v>0</v>
      </c>
      <c r="W6" s="60">
        <v>0</v>
      </c>
      <c r="X6" s="60">
        <v>25</v>
      </c>
      <c r="Y6" s="60">
        <v>0</v>
      </c>
      <c r="Z6" s="60">
        <v>14.523543999999999</v>
      </c>
    </row>
    <row r="7" spans="1:27" x14ac:dyDescent="0.3">
      <c r="E7" s="60" t="s">
        <v>303</v>
      </c>
      <c r="F7" s="60">
        <v>65</v>
      </c>
      <c r="G7" s="60">
        <v>30</v>
      </c>
      <c r="H7" s="60">
        <v>20</v>
      </c>
      <c r="J7" s="60" t="s">
        <v>333</v>
      </c>
      <c r="K7" s="60">
        <v>1</v>
      </c>
      <c r="L7" s="60">
        <v>10</v>
      </c>
    </row>
    <row r="8" spans="1:27" x14ac:dyDescent="0.3">
      <c r="E8" s="60" t="s">
        <v>334</v>
      </c>
      <c r="F8" s="60">
        <v>84.540999999999997</v>
      </c>
      <c r="G8" s="60">
        <v>4.6070000000000002</v>
      </c>
      <c r="H8" s="60">
        <v>10.852</v>
      </c>
      <c r="J8" s="60" t="s">
        <v>288</v>
      </c>
      <c r="K8" s="60">
        <v>1.9119999999999999</v>
      </c>
      <c r="L8" s="60">
        <v>8.8070000000000004</v>
      </c>
    </row>
    <row r="13" spans="1:27" x14ac:dyDescent="0.3">
      <c r="A13" s="64" t="s">
        <v>289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335</v>
      </c>
      <c r="B14" s="66"/>
      <c r="C14" s="66"/>
      <c r="D14" s="66"/>
      <c r="E14" s="66"/>
      <c r="F14" s="66"/>
      <c r="H14" s="66" t="s">
        <v>336</v>
      </c>
      <c r="I14" s="66"/>
      <c r="J14" s="66"/>
      <c r="K14" s="66"/>
      <c r="L14" s="66"/>
      <c r="M14" s="66"/>
      <c r="O14" s="66" t="s">
        <v>315</v>
      </c>
      <c r="P14" s="66"/>
      <c r="Q14" s="66"/>
      <c r="R14" s="66"/>
      <c r="S14" s="66"/>
      <c r="T14" s="66"/>
      <c r="V14" s="66" t="s">
        <v>290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282</v>
      </c>
      <c r="C15" s="60" t="s">
        <v>283</v>
      </c>
      <c r="D15" s="60" t="s">
        <v>284</v>
      </c>
      <c r="E15" s="60" t="s">
        <v>337</v>
      </c>
      <c r="F15" s="60" t="s">
        <v>279</v>
      </c>
      <c r="H15" s="60"/>
      <c r="I15" s="60" t="s">
        <v>282</v>
      </c>
      <c r="J15" s="60" t="s">
        <v>283</v>
      </c>
      <c r="K15" s="60" t="s">
        <v>284</v>
      </c>
      <c r="L15" s="60" t="s">
        <v>285</v>
      </c>
      <c r="M15" s="60" t="s">
        <v>279</v>
      </c>
      <c r="O15" s="60"/>
      <c r="P15" s="60" t="s">
        <v>282</v>
      </c>
      <c r="Q15" s="60" t="s">
        <v>283</v>
      </c>
      <c r="R15" s="60" t="s">
        <v>284</v>
      </c>
      <c r="S15" s="60" t="s">
        <v>285</v>
      </c>
      <c r="T15" s="60" t="s">
        <v>279</v>
      </c>
      <c r="V15" s="60"/>
      <c r="W15" s="60" t="s">
        <v>282</v>
      </c>
      <c r="X15" s="60" t="s">
        <v>283</v>
      </c>
      <c r="Y15" s="60" t="s">
        <v>284</v>
      </c>
      <c r="Z15" s="60" t="s">
        <v>285</v>
      </c>
      <c r="AA15" s="60" t="s">
        <v>279</v>
      </c>
    </row>
    <row r="16" spans="1:27" x14ac:dyDescent="0.3">
      <c r="A16" s="60" t="s">
        <v>291</v>
      </c>
      <c r="B16" s="60">
        <v>530</v>
      </c>
      <c r="C16" s="60">
        <v>750</v>
      </c>
      <c r="D16" s="60">
        <v>0</v>
      </c>
      <c r="E16" s="60">
        <v>3000</v>
      </c>
      <c r="F16" s="60">
        <v>180.91537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7.8500804999999998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1.1260060000000001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48.049072000000002</v>
      </c>
    </row>
    <row r="23" spans="1:62" x14ac:dyDescent="0.3">
      <c r="A23" s="64" t="s">
        <v>316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317</v>
      </c>
      <c r="B24" s="66"/>
      <c r="C24" s="66"/>
      <c r="D24" s="66"/>
      <c r="E24" s="66"/>
      <c r="F24" s="66"/>
      <c r="H24" s="66" t="s">
        <v>318</v>
      </c>
      <c r="I24" s="66"/>
      <c r="J24" s="66"/>
      <c r="K24" s="66"/>
      <c r="L24" s="66"/>
      <c r="M24" s="66"/>
      <c r="O24" s="66" t="s">
        <v>338</v>
      </c>
      <c r="P24" s="66"/>
      <c r="Q24" s="66"/>
      <c r="R24" s="66"/>
      <c r="S24" s="66"/>
      <c r="T24" s="66"/>
      <c r="V24" s="66" t="s">
        <v>319</v>
      </c>
      <c r="W24" s="66"/>
      <c r="X24" s="66"/>
      <c r="Y24" s="66"/>
      <c r="Z24" s="66"/>
      <c r="AA24" s="66"/>
      <c r="AC24" s="66" t="s">
        <v>292</v>
      </c>
      <c r="AD24" s="66"/>
      <c r="AE24" s="66"/>
      <c r="AF24" s="66"/>
      <c r="AG24" s="66"/>
      <c r="AH24" s="66"/>
      <c r="AJ24" s="66" t="s">
        <v>320</v>
      </c>
      <c r="AK24" s="66"/>
      <c r="AL24" s="66"/>
      <c r="AM24" s="66"/>
      <c r="AN24" s="66"/>
      <c r="AO24" s="66"/>
      <c r="AQ24" s="66" t="s">
        <v>339</v>
      </c>
      <c r="AR24" s="66"/>
      <c r="AS24" s="66"/>
      <c r="AT24" s="66"/>
      <c r="AU24" s="66"/>
      <c r="AV24" s="66"/>
      <c r="AX24" s="66" t="s">
        <v>321</v>
      </c>
      <c r="AY24" s="66"/>
      <c r="AZ24" s="66"/>
      <c r="BA24" s="66"/>
      <c r="BB24" s="66"/>
      <c r="BC24" s="66"/>
      <c r="BE24" s="66" t="s">
        <v>322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282</v>
      </c>
      <c r="C25" s="60" t="s">
        <v>283</v>
      </c>
      <c r="D25" s="60" t="s">
        <v>332</v>
      </c>
      <c r="E25" s="60" t="s">
        <v>285</v>
      </c>
      <c r="F25" s="60" t="s">
        <v>279</v>
      </c>
      <c r="H25" s="60"/>
      <c r="I25" s="60" t="s">
        <v>340</v>
      </c>
      <c r="J25" s="60" t="s">
        <v>283</v>
      </c>
      <c r="K25" s="60" t="s">
        <v>284</v>
      </c>
      <c r="L25" s="60" t="s">
        <v>285</v>
      </c>
      <c r="M25" s="60" t="s">
        <v>279</v>
      </c>
      <c r="O25" s="60"/>
      <c r="P25" s="60" t="s">
        <v>282</v>
      </c>
      <c r="Q25" s="60" t="s">
        <v>341</v>
      </c>
      <c r="R25" s="60" t="s">
        <v>342</v>
      </c>
      <c r="S25" s="60" t="s">
        <v>285</v>
      </c>
      <c r="T25" s="60" t="s">
        <v>279</v>
      </c>
      <c r="V25" s="60"/>
      <c r="W25" s="60" t="s">
        <v>343</v>
      </c>
      <c r="X25" s="60" t="s">
        <v>283</v>
      </c>
      <c r="Y25" s="60" t="s">
        <v>342</v>
      </c>
      <c r="Z25" s="60" t="s">
        <v>285</v>
      </c>
      <c r="AA25" s="60" t="s">
        <v>279</v>
      </c>
      <c r="AC25" s="60"/>
      <c r="AD25" s="60" t="s">
        <v>282</v>
      </c>
      <c r="AE25" s="60" t="s">
        <v>283</v>
      </c>
      <c r="AF25" s="60" t="s">
        <v>284</v>
      </c>
      <c r="AG25" s="60" t="s">
        <v>285</v>
      </c>
      <c r="AH25" s="60" t="s">
        <v>279</v>
      </c>
      <c r="AJ25" s="60"/>
      <c r="AK25" s="60" t="s">
        <v>282</v>
      </c>
      <c r="AL25" s="60" t="s">
        <v>283</v>
      </c>
      <c r="AM25" s="60" t="s">
        <v>284</v>
      </c>
      <c r="AN25" s="60" t="s">
        <v>285</v>
      </c>
      <c r="AO25" s="60" t="s">
        <v>279</v>
      </c>
      <c r="AQ25" s="60"/>
      <c r="AR25" s="60" t="s">
        <v>282</v>
      </c>
      <c r="AS25" s="60" t="s">
        <v>283</v>
      </c>
      <c r="AT25" s="60" t="s">
        <v>332</v>
      </c>
      <c r="AU25" s="60" t="s">
        <v>285</v>
      </c>
      <c r="AV25" s="60" t="s">
        <v>344</v>
      </c>
      <c r="AX25" s="60"/>
      <c r="AY25" s="60" t="s">
        <v>282</v>
      </c>
      <c r="AZ25" s="60" t="s">
        <v>283</v>
      </c>
      <c r="BA25" s="60" t="s">
        <v>284</v>
      </c>
      <c r="BB25" s="60" t="s">
        <v>285</v>
      </c>
      <c r="BC25" s="60" t="s">
        <v>279</v>
      </c>
      <c r="BE25" s="60"/>
      <c r="BF25" s="60" t="s">
        <v>282</v>
      </c>
      <c r="BG25" s="60" t="s">
        <v>283</v>
      </c>
      <c r="BH25" s="60" t="s">
        <v>284</v>
      </c>
      <c r="BI25" s="60" t="s">
        <v>285</v>
      </c>
      <c r="BJ25" s="60" t="s">
        <v>279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45.191845000000001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0.97018599999999999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0.61500969999999999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11.625381000000001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1.1598444999999999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249.88276999999999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2.3896315000000001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1.3893420999999999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2.7427864</v>
      </c>
    </row>
    <row r="33" spans="1:68" x14ac:dyDescent="0.3">
      <c r="A33" s="64" t="s">
        <v>304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323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294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296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282</v>
      </c>
      <c r="C35" s="60" t="s">
        <v>283</v>
      </c>
      <c r="D35" s="60" t="s">
        <v>284</v>
      </c>
      <c r="E35" s="60" t="s">
        <v>285</v>
      </c>
      <c r="F35" s="60" t="s">
        <v>279</v>
      </c>
      <c r="H35" s="60"/>
      <c r="I35" s="60" t="s">
        <v>282</v>
      </c>
      <c r="J35" s="60" t="s">
        <v>283</v>
      </c>
      <c r="K35" s="60" t="s">
        <v>284</v>
      </c>
      <c r="L35" s="60" t="s">
        <v>285</v>
      </c>
      <c r="M35" s="60" t="s">
        <v>279</v>
      </c>
      <c r="O35" s="60"/>
      <c r="P35" s="60" t="s">
        <v>282</v>
      </c>
      <c r="Q35" s="60" t="s">
        <v>283</v>
      </c>
      <c r="R35" s="60" t="s">
        <v>284</v>
      </c>
      <c r="S35" s="60" t="s">
        <v>345</v>
      </c>
      <c r="T35" s="60" t="s">
        <v>346</v>
      </c>
      <c r="V35" s="60"/>
      <c r="W35" s="60" t="s">
        <v>282</v>
      </c>
      <c r="X35" s="60" t="s">
        <v>341</v>
      </c>
      <c r="Y35" s="60" t="s">
        <v>284</v>
      </c>
      <c r="Z35" s="60" t="s">
        <v>285</v>
      </c>
      <c r="AA35" s="60" t="s">
        <v>344</v>
      </c>
      <c r="AC35" s="60"/>
      <c r="AD35" s="60" t="s">
        <v>282</v>
      </c>
      <c r="AE35" s="60" t="s">
        <v>283</v>
      </c>
      <c r="AF35" s="60" t="s">
        <v>284</v>
      </c>
      <c r="AG35" s="60" t="s">
        <v>285</v>
      </c>
      <c r="AH35" s="60" t="s">
        <v>279</v>
      </c>
      <c r="AJ35" s="60"/>
      <c r="AK35" s="60" t="s">
        <v>282</v>
      </c>
      <c r="AL35" s="60" t="s">
        <v>283</v>
      </c>
      <c r="AM35" s="60" t="s">
        <v>284</v>
      </c>
      <c r="AN35" s="60" t="s">
        <v>347</v>
      </c>
      <c r="AO35" s="60" t="s">
        <v>346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275.75452000000001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958.16814999999997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1532.4891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2005.0658000000001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82.940420000000003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106.55174</v>
      </c>
    </row>
    <row r="43" spans="1:68" x14ac:dyDescent="0.3">
      <c r="A43" s="64" t="s">
        <v>324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325</v>
      </c>
      <c r="B44" s="66"/>
      <c r="C44" s="66"/>
      <c r="D44" s="66"/>
      <c r="E44" s="66"/>
      <c r="F44" s="66"/>
      <c r="H44" s="66" t="s">
        <v>305</v>
      </c>
      <c r="I44" s="66"/>
      <c r="J44" s="66"/>
      <c r="K44" s="66"/>
      <c r="L44" s="66"/>
      <c r="M44" s="66"/>
      <c r="O44" s="66" t="s">
        <v>297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299</v>
      </c>
      <c r="AD44" s="66"/>
      <c r="AE44" s="66"/>
      <c r="AF44" s="66"/>
      <c r="AG44" s="66"/>
      <c r="AH44" s="66"/>
      <c r="AJ44" s="66" t="s">
        <v>300</v>
      </c>
      <c r="AK44" s="66"/>
      <c r="AL44" s="66"/>
      <c r="AM44" s="66"/>
      <c r="AN44" s="66"/>
      <c r="AO44" s="66"/>
      <c r="AQ44" s="66" t="s">
        <v>326</v>
      </c>
      <c r="AR44" s="66"/>
      <c r="AS44" s="66"/>
      <c r="AT44" s="66"/>
      <c r="AU44" s="66"/>
      <c r="AV44" s="66"/>
      <c r="AX44" s="66" t="s">
        <v>306</v>
      </c>
      <c r="AY44" s="66"/>
      <c r="AZ44" s="66"/>
      <c r="BA44" s="66"/>
      <c r="BB44" s="66"/>
      <c r="BC44" s="66"/>
      <c r="BE44" s="66" t="s">
        <v>307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282</v>
      </c>
      <c r="C45" s="60" t="s">
        <v>283</v>
      </c>
      <c r="D45" s="60" t="s">
        <v>284</v>
      </c>
      <c r="E45" s="60" t="s">
        <v>285</v>
      </c>
      <c r="F45" s="60" t="s">
        <v>279</v>
      </c>
      <c r="H45" s="60"/>
      <c r="I45" s="60" t="s">
        <v>282</v>
      </c>
      <c r="J45" s="60" t="s">
        <v>283</v>
      </c>
      <c r="K45" s="60" t="s">
        <v>284</v>
      </c>
      <c r="L45" s="60" t="s">
        <v>285</v>
      </c>
      <c r="M45" s="60" t="s">
        <v>346</v>
      </c>
      <c r="O45" s="60"/>
      <c r="P45" s="60" t="s">
        <v>282</v>
      </c>
      <c r="Q45" s="60" t="s">
        <v>283</v>
      </c>
      <c r="R45" s="60" t="s">
        <v>284</v>
      </c>
      <c r="S45" s="60" t="s">
        <v>285</v>
      </c>
      <c r="T45" s="60" t="s">
        <v>279</v>
      </c>
      <c r="V45" s="60"/>
      <c r="W45" s="60" t="s">
        <v>282</v>
      </c>
      <c r="X45" s="60" t="s">
        <v>283</v>
      </c>
      <c r="Y45" s="60" t="s">
        <v>284</v>
      </c>
      <c r="Z45" s="60" t="s">
        <v>285</v>
      </c>
      <c r="AA45" s="60" t="s">
        <v>279</v>
      </c>
      <c r="AC45" s="60"/>
      <c r="AD45" s="60" t="s">
        <v>340</v>
      </c>
      <c r="AE45" s="60" t="s">
        <v>283</v>
      </c>
      <c r="AF45" s="60" t="s">
        <v>284</v>
      </c>
      <c r="AG45" s="60" t="s">
        <v>345</v>
      </c>
      <c r="AH45" s="60" t="s">
        <v>279</v>
      </c>
      <c r="AJ45" s="60"/>
      <c r="AK45" s="60" t="s">
        <v>282</v>
      </c>
      <c r="AL45" s="60" t="s">
        <v>283</v>
      </c>
      <c r="AM45" s="60" t="s">
        <v>284</v>
      </c>
      <c r="AN45" s="60" t="s">
        <v>285</v>
      </c>
      <c r="AO45" s="60" t="s">
        <v>279</v>
      </c>
      <c r="AQ45" s="60"/>
      <c r="AR45" s="60" t="s">
        <v>282</v>
      </c>
      <c r="AS45" s="60" t="s">
        <v>283</v>
      </c>
      <c r="AT45" s="60" t="s">
        <v>284</v>
      </c>
      <c r="AU45" s="60" t="s">
        <v>285</v>
      </c>
      <c r="AV45" s="60" t="s">
        <v>279</v>
      </c>
      <c r="AX45" s="60"/>
      <c r="AY45" s="60" t="s">
        <v>282</v>
      </c>
      <c r="AZ45" s="60" t="s">
        <v>283</v>
      </c>
      <c r="BA45" s="60" t="s">
        <v>342</v>
      </c>
      <c r="BB45" s="60" t="s">
        <v>285</v>
      </c>
      <c r="BC45" s="60" t="s">
        <v>279</v>
      </c>
      <c r="BE45" s="60"/>
      <c r="BF45" s="60" t="s">
        <v>348</v>
      </c>
      <c r="BG45" s="60" t="s">
        <v>283</v>
      </c>
      <c r="BH45" s="60" t="s">
        <v>284</v>
      </c>
      <c r="BI45" s="60" t="s">
        <v>345</v>
      </c>
      <c r="BJ45" s="60" t="s">
        <v>346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8.2924229999999994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8.4671629999999993</v>
      </c>
      <c r="O46" s="60" t="s">
        <v>308</v>
      </c>
      <c r="P46" s="60">
        <v>600</v>
      </c>
      <c r="Q46" s="60">
        <v>800</v>
      </c>
      <c r="R46" s="60">
        <v>0</v>
      </c>
      <c r="S46" s="60">
        <v>10000</v>
      </c>
      <c r="T46" s="60">
        <v>491.74698000000001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6.0520399999999999E-3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3.6866064000000001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221.83278000000001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62.402656999999998</v>
      </c>
      <c r="AX46" s="60" t="s">
        <v>301</v>
      </c>
      <c r="AY46" s="60"/>
      <c r="AZ46" s="60"/>
      <c r="BA46" s="60"/>
      <c r="BB46" s="60"/>
      <c r="BC46" s="60"/>
      <c r="BE46" s="60" t="s">
        <v>327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349</v>
      </c>
      <c r="B2" s="55" t="s">
        <v>350</v>
      </c>
      <c r="C2" s="55" t="s">
        <v>309</v>
      </c>
      <c r="D2" s="55">
        <v>59</v>
      </c>
      <c r="E2" s="55">
        <v>1823.1523</v>
      </c>
      <c r="F2" s="55">
        <v>360.15033</v>
      </c>
      <c r="G2" s="55">
        <v>19.626303</v>
      </c>
      <c r="H2" s="55">
        <v>13.669772</v>
      </c>
      <c r="I2" s="55">
        <v>5.9565299999999999</v>
      </c>
      <c r="J2" s="55">
        <v>46.22889</v>
      </c>
      <c r="K2" s="55">
        <v>36.652189999999997</v>
      </c>
      <c r="L2" s="55">
        <v>9.5766969999999993</v>
      </c>
      <c r="M2" s="55">
        <v>14.523543999999999</v>
      </c>
      <c r="N2" s="55">
        <v>2.4088433</v>
      </c>
      <c r="O2" s="55">
        <v>7.3406763000000002</v>
      </c>
      <c r="P2" s="55">
        <v>478.28</v>
      </c>
      <c r="Q2" s="55">
        <v>9.5850059999999999</v>
      </c>
      <c r="R2" s="55">
        <v>180.91537</v>
      </c>
      <c r="S2" s="55">
        <v>56.43927</v>
      </c>
      <c r="T2" s="55">
        <v>1493.7118</v>
      </c>
      <c r="U2" s="55">
        <v>1.1260060000000001</v>
      </c>
      <c r="V2" s="55">
        <v>7.8500804999999998</v>
      </c>
      <c r="W2" s="55">
        <v>48.049072000000002</v>
      </c>
      <c r="X2" s="55">
        <v>45.191845000000001</v>
      </c>
      <c r="Y2" s="55">
        <v>0.97018599999999999</v>
      </c>
      <c r="Z2" s="55">
        <v>0.61500969999999999</v>
      </c>
      <c r="AA2" s="55">
        <v>11.625381000000001</v>
      </c>
      <c r="AB2" s="55">
        <v>1.1598444999999999</v>
      </c>
      <c r="AC2" s="55">
        <v>249.88276999999999</v>
      </c>
      <c r="AD2" s="55">
        <v>2.3896315000000001</v>
      </c>
      <c r="AE2" s="55">
        <v>1.3893420999999999</v>
      </c>
      <c r="AF2" s="55">
        <v>2.7427864</v>
      </c>
      <c r="AG2" s="55">
        <v>275.75452000000001</v>
      </c>
      <c r="AH2" s="55">
        <v>166.35783000000001</v>
      </c>
      <c r="AI2" s="55">
        <v>109.39668</v>
      </c>
      <c r="AJ2" s="55">
        <v>958.16814999999997</v>
      </c>
      <c r="AK2" s="55">
        <v>1532.4891</v>
      </c>
      <c r="AL2" s="55">
        <v>82.940420000000003</v>
      </c>
      <c r="AM2" s="55">
        <v>2005.0658000000001</v>
      </c>
      <c r="AN2" s="55">
        <v>106.55174</v>
      </c>
      <c r="AO2" s="55">
        <v>8.2924229999999994</v>
      </c>
      <c r="AP2" s="55">
        <v>6.8738523000000002</v>
      </c>
      <c r="AQ2" s="55">
        <v>1.4185709</v>
      </c>
      <c r="AR2" s="55">
        <v>8.4671629999999993</v>
      </c>
      <c r="AS2" s="55">
        <v>491.74698000000001</v>
      </c>
      <c r="AT2" s="55">
        <v>6.0520399999999999E-3</v>
      </c>
      <c r="AU2" s="55">
        <v>3.6866064000000001</v>
      </c>
      <c r="AV2" s="55">
        <v>221.83278000000001</v>
      </c>
      <c r="AW2" s="55">
        <v>62.402656999999998</v>
      </c>
      <c r="AX2" s="55">
        <v>2.8656930000000001E-2</v>
      </c>
      <c r="AY2" s="55">
        <v>0.33877307000000001</v>
      </c>
      <c r="AZ2" s="55">
        <v>82.454729999999998</v>
      </c>
      <c r="BA2" s="55">
        <v>16.622826</v>
      </c>
      <c r="BB2" s="55">
        <v>5.2304234999999997</v>
      </c>
      <c r="BC2" s="55">
        <v>5.3564996999999996</v>
      </c>
      <c r="BD2" s="55">
        <v>6.0299896999999998</v>
      </c>
      <c r="BE2" s="55">
        <v>0.47165616999999999</v>
      </c>
      <c r="BF2" s="55">
        <v>2.9896338</v>
      </c>
      <c r="BG2" s="55">
        <v>1.3877448000000001E-2</v>
      </c>
      <c r="BH2" s="55">
        <v>1.9172636999999999E-2</v>
      </c>
      <c r="BI2" s="55">
        <v>1.5096861E-2</v>
      </c>
      <c r="BJ2" s="55">
        <v>5.184822E-2</v>
      </c>
      <c r="BK2" s="55">
        <v>1.067496E-3</v>
      </c>
      <c r="BL2" s="55">
        <v>0.10075439999999999</v>
      </c>
      <c r="BM2" s="55">
        <v>0.97940033999999998</v>
      </c>
      <c r="BN2" s="55">
        <v>0.20892772000000001</v>
      </c>
      <c r="BO2" s="55">
        <v>16.142557</v>
      </c>
      <c r="BP2" s="55">
        <v>2.201962</v>
      </c>
      <c r="BQ2" s="55">
        <v>3.7380650000000002</v>
      </c>
      <c r="BR2" s="55">
        <v>15.109192</v>
      </c>
      <c r="BS2" s="55">
        <v>17.585611</v>
      </c>
      <c r="BT2" s="55">
        <v>2.7515838000000001</v>
      </c>
      <c r="BU2" s="55">
        <v>0.10507597</v>
      </c>
      <c r="BV2" s="55">
        <v>2.6299619999999999E-2</v>
      </c>
      <c r="BW2" s="55">
        <v>0.1756644</v>
      </c>
      <c r="BX2" s="55">
        <v>0.37735616999999999</v>
      </c>
      <c r="BY2" s="55">
        <v>5.1752840000000001E-2</v>
      </c>
      <c r="BZ2" s="55">
        <v>1.719863E-4</v>
      </c>
      <c r="CA2" s="55">
        <v>0.17112993000000001</v>
      </c>
      <c r="CB2" s="55">
        <v>1.7071349999999999E-2</v>
      </c>
      <c r="CC2" s="55">
        <v>3.2826226E-2</v>
      </c>
      <c r="CD2" s="55">
        <v>0.52712417</v>
      </c>
      <c r="CE2" s="55">
        <v>3.5789367000000002E-2</v>
      </c>
      <c r="CF2" s="55">
        <v>8.5268005999999993E-2</v>
      </c>
      <c r="CG2" s="55">
        <v>0</v>
      </c>
      <c r="CH2" s="55">
        <v>5.6966244999999997E-3</v>
      </c>
      <c r="CI2" s="55">
        <v>7.7246405000000002E-8</v>
      </c>
      <c r="CJ2" s="55">
        <v>1.0728639</v>
      </c>
      <c r="CK2" s="55">
        <v>6.4330515000000001E-3</v>
      </c>
      <c r="CL2" s="55">
        <v>0.81051240000000002</v>
      </c>
      <c r="CM2" s="55">
        <v>0.77409209999999995</v>
      </c>
      <c r="CN2" s="55">
        <v>1773.1320000000001</v>
      </c>
      <c r="CO2" s="55">
        <v>3066.3470000000002</v>
      </c>
      <c r="CP2" s="55">
        <v>1153.8753999999999</v>
      </c>
      <c r="CQ2" s="55">
        <v>572.69994999999994</v>
      </c>
      <c r="CR2" s="55">
        <v>348.04257000000001</v>
      </c>
      <c r="CS2" s="55">
        <v>471.21503000000001</v>
      </c>
      <c r="CT2" s="55">
        <v>1757.3467000000001</v>
      </c>
      <c r="CU2" s="55">
        <v>877.84360000000004</v>
      </c>
      <c r="CV2" s="55">
        <v>1537.8227999999999</v>
      </c>
      <c r="CW2" s="55">
        <v>877.28204000000005</v>
      </c>
      <c r="CX2" s="55">
        <v>310.15640000000002</v>
      </c>
      <c r="CY2" s="55">
        <v>2480.8679999999999</v>
      </c>
      <c r="CZ2" s="55">
        <v>854.51319999999998</v>
      </c>
      <c r="DA2" s="55">
        <v>2351.8777</v>
      </c>
      <c r="DB2" s="55">
        <v>2573.4787999999999</v>
      </c>
      <c r="DC2" s="55">
        <v>3083.5846999999999</v>
      </c>
      <c r="DD2" s="55">
        <v>5269.491</v>
      </c>
      <c r="DE2" s="55">
        <v>764.33056999999997</v>
      </c>
      <c r="DF2" s="55">
        <v>3385.6536000000001</v>
      </c>
      <c r="DG2" s="55">
        <v>1163.4833000000001</v>
      </c>
      <c r="DH2" s="55">
        <v>36.708553000000002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16.622826</v>
      </c>
      <c r="B6">
        <f>BB2</f>
        <v>5.2304234999999997</v>
      </c>
      <c r="C6">
        <f>BC2</f>
        <v>5.3564996999999996</v>
      </c>
      <c r="D6">
        <f>BD2</f>
        <v>6.0299896999999998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7" sqref="J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22455</v>
      </c>
      <c r="C2" s="51">
        <f ca="1">YEAR(TODAY())-YEAR(B2)+IF(TODAY()&gt;=DATE(YEAR(TODAY()),MONTH(B2),DAY(B2)),0,-1)</f>
        <v>60</v>
      </c>
      <c r="E2" s="47">
        <v>169.5</v>
      </c>
      <c r="F2" s="48" t="s">
        <v>275</v>
      </c>
      <c r="G2" s="47">
        <v>57.8</v>
      </c>
      <c r="H2" s="46" t="s">
        <v>40</v>
      </c>
      <c r="I2" s="67">
        <f>ROUND(G3/E3^2,1)</f>
        <v>20.100000000000001</v>
      </c>
    </row>
    <row r="3" spans="1:9" x14ac:dyDescent="0.3">
      <c r="E3" s="46">
        <f>E2/100</f>
        <v>1.6950000000000001</v>
      </c>
      <c r="F3" s="46" t="s">
        <v>39</v>
      </c>
      <c r="G3" s="46">
        <f>G2</f>
        <v>57.8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이선화, ID : H1900766)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16:36:26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44363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60</v>
      </c>
      <c r="G12" s="132"/>
      <c r="H12" s="132"/>
      <c r="I12" s="132"/>
      <c r="K12" s="123">
        <f>'개인정보 및 신체계측 입력'!E2</f>
        <v>169.5</v>
      </c>
      <c r="L12" s="124"/>
      <c r="M12" s="117">
        <f>'개인정보 및 신체계측 입력'!G2</f>
        <v>57.8</v>
      </c>
      <c r="N12" s="118"/>
      <c r="O12" s="113" t="s">
        <v>270</v>
      </c>
      <c r="P12" s="107"/>
      <c r="Q12" s="110">
        <f>'개인정보 및 신체계측 입력'!I2</f>
        <v>20.100000000000001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이선화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84.540999999999997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4.6070000000000002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10.852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8.8000000000000007</v>
      </c>
      <c r="L72" s="34" t="s">
        <v>52</v>
      </c>
      <c r="M72" s="34">
        <f>ROUND('DRIs DATA'!K8,1)</f>
        <v>1.9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24.12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65.42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45.19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77.319999999999993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34.47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102.17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82.92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2021-08-23T03:48:26Z</dcterms:modified>
</cp:coreProperties>
</file>