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<sst xmlns="http://schemas.openxmlformats.org/spreadsheetml/2006/main" count="692" uniqueCount="347">
  <si>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</si>
  <si>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</si>
  <si>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</si>
  <si>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</si>
  <si>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</si>
  <si>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</si>
  <si>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</si>
  <si>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</si>
  <si>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</si>
  <si>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</si>
  <si>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</si>
  <si>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</si>
  <si>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</si>
  <si>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</si>
  <si>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</si>
  <si>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</si>
  <si>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</si>
  <si>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</si>
  <si>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</si>
  <si>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</si>
  <si>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</si>
  <si>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</si>
  <si>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</si>
  <si>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</si>
  <si>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</si>
  <si>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</si>
  <si>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</si>
  <si>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</si>
  <si>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</si>
  <si>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</si>
  <si>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</si>
  <si>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</si>
  <si>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</si>
  <si>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</si>
  <si>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</si>
  <si>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</si>
  <si>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</si>
  <si>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</si>
  <si>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</si>
  <si>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</si>
  <si>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</si>
  <si>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</si>
  <si>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</si>
  <si>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</si>
  <si>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</si>
  <si>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</si>
  <si>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</si>
  <si>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</si>
  <si>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</si>
  <si>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</si>
  <si>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</si>
  <si>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</si>
  <si>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</si>
  <si>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</si>
  <si>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</si>
  <si>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</si>
  <si>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</si>
  <si>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</si>
  <si>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</si>
  <si>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</si>
  <si>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</si>
  <si>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</si>
  <si>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</si>
  <si>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</si>
  <si>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</si>
  <si>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</si>
  <si>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</si>
  <si>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</si>
  <si>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</si>
  <si>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</si>
  <si>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</si>
  <si>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</si>
  <si>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</si>
  <si>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</si>
  <si>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</si>
  <si>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</si>
  <si>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</si>
  <si>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</si>
  <si>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</si>
  <si>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</si>
  <si>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</si>
  <si>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</si>
  <si>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</si>
  <si>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</si>
  <si>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</si>
  <si>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</si>
  <si>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</si>
  <si>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</si>
  <si>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</si>
  <si>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</si>
  <si>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</si>
  <si>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</si>
  <si>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</si>
  <si>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</si>
  <si>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</si>
  <si>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</si>
  <si>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</si>
  <si>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</si>
  <si>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</si>
  <si>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</si>
  <si>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</si>
  <si>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</si>
  <si>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</si>
  <si>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</si>
  <si>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</si>
  <si>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</si>
  <si>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</si>
  <si>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</si>
  <si>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</si>
  <si>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</si>
  <si>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</si>
  <si>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</si>
  <si>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</si>
  <si>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</si>
  <si>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</si>
  <si>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</si>
  <si>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</si>
  <si>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</si>
  <si>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</si>
  <si>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</si>
  <si>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</si>
  <si>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</si>
  <si>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</si>
  <si>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</si>
  <si>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</si>
  <si>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</si>
  <si>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</si>
  <si>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</si>
  <si>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</si>
  <si>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</si>
  <si>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</si>
  <si>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</si>
  <si>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</si>
  <si>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</si>
  <si>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</si>
  <si>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</si>
  <si>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</si>
  <si>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</si>
  <si>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</si>
  <si>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</si>
  <si>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</si>
  <si>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</si>
  <si>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</si>
  <si>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</si>
  <si>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</si>
  <si>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</si>
  <si>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</si>
  <si>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</si>
  <si>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</si>
  <si>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</si>
  <si>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</si>
  <si>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</si>
  <si>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</si>
  <si>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</si>
  <si>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</si>
  <si>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</si>
  <si>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</si>
  <si>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</si>
  <si>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</si>
  <si>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</si>
  <si>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</si>
  <si>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</si>
  <si>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</si>
  <si>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</si>
  <si>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</si>
  <si>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</si>
  <si>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</si>
  <si>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</si>
  <si>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</si>
  <si>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</si>
  <si>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</si>
  <si>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</si>
  <si>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</si>
  <si>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</si>
  <si>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</si>
  <si>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</si>
  <si>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</si>
  <si>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</si>
  <si>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</si>
  <si>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</si>
  <si>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</si>
  <si>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</si>
  <si>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</si>
  <si>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</si>
  <si>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</si>
  <si>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</si>
  <si>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</si>
  <si>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</si>
  <si>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</si>
  <si>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</si>
  <si>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</si>
  <si>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</si>
  <si>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</si>
  <si>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</si>
  <si>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</si>
  <si>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</si>
  <si>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</si>
  <si>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</si>
  <si>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</si>
  <si>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</si>
  <si>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</si>
  <si>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</si>
  <si>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</si>
  <si>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</si>
  <si>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</si>
  <si>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</si>
  <si>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</si>
  <si>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</si>
  <si>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</si>
  <si>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</si>
  <si>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</si>
  <si>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</si>
  <si>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</si>
  <si>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</si>
  <si>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</si>
  <si>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</si>
  <si>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</si>
  <si>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</si>
  <si>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</si>
  <si>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</si>
  <si>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</si>
  <si>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</si>
  <si>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</si>
  <si>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</si>
  <si>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</si>
  <si>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</si>
  <si>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</si>
  <si>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</si>
  <si>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</si>
  <si>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</si>
  <si>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</si>
  <si>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</si>
  <si>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</si>
  <si>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</si>
  <si>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</si>
  <si>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</si>
  <si>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</si>
  <si>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</si>
  <si>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</si>
  <si>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</si>
  <si>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</si>
  <si>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</si>
  <si>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</si>
  <si>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</si>
  <si>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</si>
  <si>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</si>
  <si>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</si>
  <si>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</si>
  <si>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</si>
  <si>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</si>
  <si>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</si>
  <si>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</si>
  <si>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</si>
  <si>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</si>
  <si>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</si>
  <si>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</si>
  <si>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</si>
  <si>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</si>
  <si>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</si>
  <si>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</si>
  <si>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</si>
  <si>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</si>
  <si>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</si>
  <si>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</si>
  <si>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</si>
  <si>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</si>
  <si>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</si>
  <si>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</si>
  <si>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</si>
  <si>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</si>
  <si>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</si>
  <si>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</si>
  <si>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</si>
  <si>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</si>
  <si>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</si>
  <si>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</si>
  <si>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</si>
  <si>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</si>
  <si>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</si>
  <si>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</si>
  <si>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</si>
  <si>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</si>
  <si>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</si>
  <si>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</si>
  <si>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</si>
  <si>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</si>
  <si>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마그네슘</t>
    <phoneticPr fontId="1" type="noConversion"/>
  </si>
  <si>
    <t>망간</t>
    <phoneticPr fontId="1" type="noConversion"/>
  </si>
  <si>
    <t>몰리브덴(ug/일)</t>
    <phoneticPr fontId="1" type="noConversion"/>
  </si>
  <si>
    <t>적정비율(최대)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</si>
  <si>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</si>
  <si>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</si>
  <si>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</si>
  <si>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</si>
  <si>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</si>
  <si>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</si>
  <si>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</si>
  <si>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</si>
  <si>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</si>
  <si>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</si>
  <si>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</si>
  <si>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(설문지 : FFQ 95문항 설문지, 사용자 : 김지수, ID : H1900768)</t>
  </si>
  <si>
    <t>출력시각</t>
    <phoneticPr fontId="1" type="noConversion"/>
  </si>
  <si>
    <t>2021년 08월 20일 16:38:21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</si>
  <si>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</si>
  <si>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</si>
  <si>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</si>
  <si>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</si>
  <si>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</si>
  <si>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</si>
  <si>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</si>
  <si>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</si>
  <si>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</si>
  <si>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</si>
  <si>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</si>
  <si>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</si>
  <si>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</si>
  <si>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</si>
  <si>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</si>
  <si>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</si>
  <si>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</si>
  <si>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</si>
  <si>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</si>
  <si>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</si>
  <si>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</si>
  <si>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</si>
  <si>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</si>
  <si>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</si>
  <si>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</si>
  <si>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</si>
  <si>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</si>
  <si>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</si>
  <si>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</si>
  <si>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</si>
  <si>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</si>
  <si>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</si>
  <si>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</si>
  <si>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</si>
  <si>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</si>
  <si>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</si>
  <si>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</si>
  <si>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</si>
  <si>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</si>
  <si>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</si>
  <si>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</si>
  <si>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H1900768</t>
  </si>
  <si>
    <t>김지수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</si>
</sst>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39.831657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1.2702016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0.3510894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677.79759999999999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1544.8503000000001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65.324380000000005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69.550060000000002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5.2514215000000002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346.56527999999997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0.13091712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1.7152376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10.381494500000001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120.65778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52.399901999999997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4.3159999999999998</c:v>
                </c:pt>
                <c:pt idx="1">
                  <c:v>17.568000000000001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4.5580315999999996</c:v>
                </c:pt>
                <c:pt idx="1">
                  <c:v>5.0415770000000002</c:v>
                </c:pt>
                <c:pt idx="2">
                  <c:v>4.1925974000000004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194.50748999999999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9.0370699999999999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76.430000000000007</c:v>
                </c:pt>
                <c:pt idx="1">
                  <c:v>9.5860000000000003</c:v>
                </c:pt>
                <c:pt idx="2">
                  <c:v>13.984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1495.3498999999999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26.927455999999999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230.65619000000001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1.9152818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2641.335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6.0693200000000003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0.82588070000000002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55.098815999999999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0.88874333999999999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9.8700949999999992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0.82588070000000002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264.40940000000001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4.4758959999999997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김지수, ID : H1900768)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16:38:21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2100</v>
      </c>
      <c r="C6" s="59">
        <f>'DRIs DATA 입력'!C6</f>
        <v>1495.3498999999999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39.831657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10.381494500000001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76.430000000000007</v>
      </c>
      <c r="G8" s="59">
        <f>'DRIs DATA 입력'!G8</f>
        <v>9.5860000000000003</v>
      </c>
      <c r="H8" s="59">
        <f>'DRIs DATA 입력'!H8</f>
        <v>13.984</v>
      </c>
      <c r="I8" s="55"/>
      <c r="J8" s="59" t="s">
        <v>215</v>
      </c>
      <c r="K8" s="59">
        <f>'DRIs DATA 입력'!K8</f>
        <v>4.3159999999999998</v>
      </c>
      <c r="L8" s="59">
        <f>'DRIs DATA 입력'!L8</f>
        <v>17.568000000000001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194.50748999999999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9.0370699999999999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1.9152818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55.098815999999999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26.927455999999999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1.0276027999999999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0.88874333999999999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9.8700949999999992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0.82588070000000002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264.40940000000001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4.4758959999999997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1.2702016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0.3510894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230.65619000000001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677.79759999999999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2641.335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1544.8503000000001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65.324380000000005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69.550060000000002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6.0693200000000003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5.2514215000000002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346.56527999999997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0.13091712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1.7152376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120.65778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52.399901999999997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60" sqref="N6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290</v>
      </c>
      <c r="B1" s="55" t="s">
        <v>301</v>
      </c>
      <c r="G1" s="56" t="s">
        <v>302</v>
      </c>
      <c r="H1" s="55" t="s">
        <v>303</v>
      </c>
    </row>
    <row r="3" spans="1:27" x14ac:dyDescent="0.3">
      <c r="A3" s="65" t="s">
        <v>304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305</v>
      </c>
      <c r="B4" s="66"/>
      <c r="C4" s="66"/>
      <c r="E4" s="61" t="s">
        <v>292</v>
      </c>
      <c r="F4" s="62"/>
      <c r="G4" s="62"/>
      <c r="H4" s="63"/>
      <c r="J4" s="61" t="s">
        <v>306</v>
      </c>
      <c r="K4" s="62"/>
      <c r="L4" s="63"/>
      <c r="N4" s="66" t="s">
        <v>307</v>
      </c>
      <c r="O4" s="66"/>
      <c r="P4" s="66"/>
      <c r="Q4" s="66"/>
      <c r="R4" s="66"/>
      <c r="S4" s="66"/>
      <c r="U4" s="66" t="s">
        <v>293</v>
      </c>
      <c r="V4" s="66"/>
      <c r="W4" s="66"/>
      <c r="X4" s="66"/>
      <c r="Y4" s="66"/>
      <c r="Z4" s="66"/>
    </row>
    <row r="5" spans="1:27" x14ac:dyDescent="0.3">
      <c r="A5" s="60"/>
      <c r="B5" s="60" t="s">
        <v>308</v>
      </c>
      <c r="C5" s="60" t="s">
        <v>309</v>
      </c>
      <c r="E5" s="60"/>
      <c r="F5" s="60" t="s">
        <v>310</v>
      </c>
      <c r="G5" s="60" t="s">
        <v>311</v>
      </c>
      <c r="H5" s="60" t="s">
        <v>307</v>
      </c>
      <c r="J5" s="60"/>
      <c r="K5" s="60" t="s">
        <v>312</v>
      </c>
      <c r="L5" s="60" t="s">
        <v>294</v>
      </c>
      <c r="N5" s="60"/>
      <c r="O5" s="60" t="s">
        <v>313</v>
      </c>
      <c r="P5" s="60" t="s">
        <v>278</v>
      </c>
      <c r="Q5" s="60" t="s">
        <v>279</v>
      </c>
      <c r="R5" s="60" t="s">
        <v>314</v>
      </c>
      <c r="S5" s="60" t="s">
        <v>309</v>
      </c>
      <c r="U5" s="60"/>
      <c r="V5" s="60" t="s">
        <v>277</v>
      </c>
      <c r="W5" s="60" t="s">
        <v>315</v>
      </c>
      <c r="X5" s="60" t="s">
        <v>316</v>
      </c>
      <c r="Y5" s="60" t="s">
        <v>280</v>
      </c>
      <c r="Z5" s="60" t="s">
        <v>309</v>
      </c>
    </row>
    <row r="6" spans="1:27" x14ac:dyDescent="0.3">
      <c r="A6" s="60" t="s">
        <v>291</v>
      </c>
      <c r="B6" s="60">
        <v>2100</v>
      </c>
      <c r="C6" s="60">
        <v>1495.3498999999999</v>
      </c>
      <c r="E6" s="60" t="s">
        <v>281</v>
      </c>
      <c r="F6" s="60">
        <v>55</v>
      </c>
      <c r="G6" s="60">
        <v>15</v>
      </c>
      <c r="H6" s="60">
        <v>7</v>
      </c>
      <c r="J6" s="60" t="s">
        <v>317</v>
      </c>
      <c r="K6" s="60">
        <v>0.1</v>
      </c>
      <c r="L6" s="60">
        <v>4</v>
      </c>
      <c r="N6" s="60" t="s">
        <v>318</v>
      </c>
      <c r="O6" s="60">
        <v>45</v>
      </c>
      <c r="P6" s="60">
        <v>55</v>
      </c>
      <c r="Q6" s="60">
        <v>0</v>
      </c>
      <c r="R6" s="60">
        <v>0</v>
      </c>
      <c r="S6" s="60">
        <v>39.831657</v>
      </c>
      <c r="U6" s="60" t="s">
        <v>282</v>
      </c>
      <c r="V6" s="60">
        <v>0</v>
      </c>
      <c r="W6" s="60">
        <v>0</v>
      </c>
      <c r="X6" s="60">
        <v>20</v>
      </c>
      <c r="Y6" s="60">
        <v>0</v>
      </c>
      <c r="Z6" s="60">
        <v>10.381494500000001</v>
      </c>
    </row>
    <row r="7" spans="1:27" x14ac:dyDescent="0.3">
      <c r="E7" s="60" t="s">
        <v>319</v>
      </c>
      <c r="F7" s="60">
        <v>65</v>
      </c>
      <c r="G7" s="60">
        <v>30</v>
      </c>
      <c r="H7" s="60">
        <v>20</v>
      </c>
      <c r="J7" s="60" t="s">
        <v>289</v>
      </c>
      <c r="K7" s="60">
        <v>1</v>
      </c>
      <c r="L7" s="60">
        <v>10</v>
      </c>
    </row>
    <row r="8" spans="1:27" x14ac:dyDescent="0.3">
      <c r="E8" s="60" t="s">
        <v>320</v>
      </c>
      <c r="F8" s="60">
        <v>76.430000000000007</v>
      </c>
      <c r="G8" s="60">
        <v>9.5860000000000003</v>
      </c>
      <c r="H8" s="60">
        <v>13.984</v>
      </c>
      <c r="J8" s="60" t="s">
        <v>320</v>
      </c>
      <c r="K8" s="60">
        <v>4.3159999999999998</v>
      </c>
      <c r="L8" s="60">
        <v>17.568000000000001</v>
      </c>
    </row>
    <row r="13" spans="1:27" x14ac:dyDescent="0.3">
      <c r="A13" s="64" t="s">
        <v>283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284</v>
      </c>
      <c r="B14" s="66"/>
      <c r="C14" s="66"/>
      <c r="D14" s="66"/>
      <c r="E14" s="66"/>
      <c r="F14" s="66"/>
      <c r="H14" s="66" t="s">
        <v>321</v>
      </c>
      <c r="I14" s="66"/>
      <c r="J14" s="66"/>
      <c r="K14" s="66"/>
      <c r="L14" s="66"/>
      <c r="M14" s="66"/>
      <c r="O14" s="66" t="s">
        <v>295</v>
      </c>
      <c r="P14" s="66"/>
      <c r="Q14" s="66"/>
      <c r="R14" s="66"/>
      <c r="S14" s="66"/>
      <c r="T14" s="66"/>
      <c r="V14" s="66" t="s">
        <v>285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278</v>
      </c>
      <c r="D15" s="60" t="s">
        <v>316</v>
      </c>
      <c r="E15" s="60" t="s">
        <v>314</v>
      </c>
      <c r="F15" s="60" t="s">
        <v>309</v>
      </c>
      <c r="H15" s="60"/>
      <c r="I15" s="60" t="s">
        <v>277</v>
      </c>
      <c r="J15" s="60" t="s">
        <v>315</v>
      </c>
      <c r="K15" s="60" t="s">
        <v>279</v>
      </c>
      <c r="L15" s="60" t="s">
        <v>280</v>
      </c>
      <c r="M15" s="60" t="s">
        <v>309</v>
      </c>
      <c r="O15" s="60"/>
      <c r="P15" s="60" t="s">
        <v>313</v>
      </c>
      <c r="Q15" s="60" t="s">
        <v>315</v>
      </c>
      <c r="R15" s="60" t="s">
        <v>316</v>
      </c>
      <c r="S15" s="60" t="s">
        <v>314</v>
      </c>
      <c r="T15" s="60" t="s">
        <v>276</v>
      </c>
      <c r="V15" s="60"/>
      <c r="W15" s="60" t="s">
        <v>313</v>
      </c>
      <c r="X15" s="60" t="s">
        <v>278</v>
      </c>
      <c r="Y15" s="60" t="s">
        <v>279</v>
      </c>
      <c r="Z15" s="60" t="s">
        <v>314</v>
      </c>
      <c r="AA15" s="60" t="s">
        <v>276</v>
      </c>
    </row>
    <row r="16" spans="1:27" x14ac:dyDescent="0.3">
      <c r="A16" s="60" t="s">
        <v>322</v>
      </c>
      <c r="B16" s="60">
        <v>460</v>
      </c>
      <c r="C16" s="60">
        <v>650</v>
      </c>
      <c r="D16" s="60">
        <v>0</v>
      </c>
      <c r="E16" s="60">
        <v>2300</v>
      </c>
      <c r="F16" s="60">
        <v>194.50748999999999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9.0370699999999999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1.9152818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55.098815999999999</v>
      </c>
    </row>
    <row r="23" spans="1:62" x14ac:dyDescent="0.3">
      <c r="A23" s="64" t="s">
        <v>323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296</v>
      </c>
      <c r="B24" s="66"/>
      <c r="C24" s="66"/>
      <c r="D24" s="66"/>
      <c r="E24" s="66"/>
      <c r="F24" s="66"/>
      <c r="H24" s="66" t="s">
        <v>324</v>
      </c>
      <c r="I24" s="66"/>
      <c r="J24" s="66"/>
      <c r="K24" s="66"/>
      <c r="L24" s="66"/>
      <c r="M24" s="66"/>
      <c r="O24" s="66" t="s">
        <v>325</v>
      </c>
      <c r="P24" s="66"/>
      <c r="Q24" s="66"/>
      <c r="R24" s="66"/>
      <c r="S24" s="66"/>
      <c r="T24" s="66"/>
      <c r="V24" s="66" t="s">
        <v>297</v>
      </c>
      <c r="W24" s="66"/>
      <c r="X24" s="66"/>
      <c r="Y24" s="66"/>
      <c r="Z24" s="66"/>
      <c r="AA24" s="66"/>
      <c r="AC24" s="66" t="s">
        <v>326</v>
      </c>
      <c r="AD24" s="66"/>
      <c r="AE24" s="66"/>
      <c r="AF24" s="66"/>
      <c r="AG24" s="66"/>
      <c r="AH24" s="66"/>
      <c r="AJ24" s="66" t="s">
        <v>327</v>
      </c>
      <c r="AK24" s="66"/>
      <c r="AL24" s="66"/>
      <c r="AM24" s="66"/>
      <c r="AN24" s="66"/>
      <c r="AO24" s="66"/>
      <c r="AQ24" s="66" t="s">
        <v>328</v>
      </c>
      <c r="AR24" s="66"/>
      <c r="AS24" s="66"/>
      <c r="AT24" s="66"/>
      <c r="AU24" s="66"/>
      <c r="AV24" s="66"/>
      <c r="AX24" s="66" t="s">
        <v>329</v>
      </c>
      <c r="AY24" s="66"/>
      <c r="AZ24" s="66"/>
      <c r="BA24" s="66"/>
      <c r="BB24" s="66"/>
      <c r="BC24" s="66"/>
      <c r="BE24" s="66" t="s">
        <v>330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313</v>
      </c>
      <c r="C25" s="60" t="s">
        <v>278</v>
      </c>
      <c r="D25" s="60" t="s">
        <v>316</v>
      </c>
      <c r="E25" s="60" t="s">
        <v>280</v>
      </c>
      <c r="F25" s="60" t="s">
        <v>309</v>
      </c>
      <c r="H25" s="60"/>
      <c r="I25" s="60" t="s">
        <v>277</v>
      </c>
      <c r="J25" s="60" t="s">
        <v>278</v>
      </c>
      <c r="K25" s="60" t="s">
        <v>316</v>
      </c>
      <c r="L25" s="60" t="s">
        <v>280</v>
      </c>
      <c r="M25" s="60" t="s">
        <v>309</v>
      </c>
      <c r="O25" s="60"/>
      <c r="P25" s="60" t="s">
        <v>277</v>
      </c>
      <c r="Q25" s="60" t="s">
        <v>315</v>
      </c>
      <c r="R25" s="60" t="s">
        <v>316</v>
      </c>
      <c r="S25" s="60" t="s">
        <v>314</v>
      </c>
      <c r="T25" s="60" t="s">
        <v>276</v>
      </c>
      <c r="V25" s="60"/>
      <c r="W25" s="60" t="s">
        <v>277</v>
      </c>
      <c r="X25" s="60" t="s">
        <v>278</v>
      </c>
      <c r="Y25" s="60" t="s">
        <v>316</v>
      </c>
      <c r="Z25" s="60" t="s">
        <v>280</v>
      </c>
      <c r="AA25" s="60" t="s">
        <v>309</v>
      </c>
      <c r="AC25" s="60"/>
      <c r="AD25" s="60" t="s">
        <v>313</v>
      </c>
      <c r="AE25" s="60" t="s">
        <v>278</v>
      </c>
      <c r="AF25" s="60" t="s">
        <v>316</v>
      </c>
      <c r="AG25" s="60" t="s">
        <v>280</v>
      </c>
      <c r="AH25" s="60" t="s">
        <v>276</v>
      </c>
      <c r="AJ25" s="60"/>
      <c r="AK25" s="60" t="s">
        <v>313</v>
      </c>
      <c r="AL25" s="60" t="s">
        <v>278</v>
      </c>
      <c r="AM25" s="60" t="s">
        <v>316</v>
      </c>
      <c r="AN25" s="60" t="s">
        <v>314</v>
      </c>
      <c r="AO25" s="60" t="s">
        <v>276</v>
      </c>
      <c r="AQ25" s="60"/>
      <c r="AR25" s="60" t="s">
        <v>313</v>
      </c>
      <c r="AS25" s="60" t="s">
        <v>315</v>
      </c>
      <c r="AT25" s="60" t="s">
        <v>279</v>
      </c>
      <c r="AU25" s="60" t="s">
        <v>280</v>
      </c>
      <c r="AV25" s="60" t="s">
        <v>309</v>
      </c>
      <c r="AX25" s="60"/>
      <c r="AY25" s="60" t="s">
        <v>277</v>
      </c>
      <c r="AZ25" s="60" t="s">
        <v>315</v>
      </c>
      <c r="BA25" s="60" t="s">
        <v>316</v>
      </c>
      <c r="BB25" s="60" t="s">
        <v>280</v>
      </c>
      <c r="BC25" s="60" t="s">
        <v>309</v>
      </c>
      <c r="BE25" s="60"/>
      <c r="BF25" s="60" t="s">
        <v>277</v>
      </c>
      <c r="BG25" s="60" t="s">
        <v>315</v>
      </c>
      <c r="BH25" s="60" t="s">
        <v>316</v>
      </c>
      <c r="BI25" s="60" t="s">
        <v>280</v>
      </c>
      <c r="BJ25" s="60" t="s">
        <v>309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26.927455999999999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1.0276027999999999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0.88874333999999999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9.8700949999999992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0.82588070000000002</v>
      </c>
      <c r="AJ26" s="60" t="s">
        <v>331</v>
      </c>
      <c r="AK26" s="60">
        <v>320</v>
      </c>
      <c r="AL26" s="60">
        <v>400</v>
      </c>
      <c r="AM26" s="60">
        <v>0</v>
      </c>
      <c r="AN26" s="60">
        <v>1000</v>
      </c>
      <c r="AO26" s="60">
        <v>264.40940000000001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4.4758959999999997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1.2702016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0.3510894</v>
      </c>
    </row>
    <row r="33" spans="1:68" x14ac:dyDescent="0.3">
      <c r="A33" s="64" t="s">
        <v>332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333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334</v>
      </c>
      <c r="W34" s="66"/>
      <c r="X34" s="66"/>
      <c r="Y34" s="66"/>
      <c r="Z34" s="66"/>
      <c r="AA34" s="66"/>
      <c r="AC34" s="66" t="s">
        <v>335</v>
      </c>
      <c r="AD34" s="66"/>
      <c r="AE34" s="66"/>
      <c r="AF34" s="66"/>
      <c r="AG34" s="66"/>
      <c r="AH34" s="66"/>
      <c r="AJ34" s="66" t="s">
        <v>286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315</v>
      </c>
      <c r="D35" s="60" t="s">
        <v>316</v>
      </c>
      <c r="E35" s="60" t="s">
        <v>314</v>
      </c>
      <c r="F35" s="60" t="s">
        <v>276</v>
      </c>
      <c r="H35" s="60"/>
      <c r="I35" s="60" t="s">
        <v>313</v>
      </c>
      <c r="J35" s="60" t="s">
        <v>315</v>
      </c>
      <c r="K35" s="60" t="s">
        <v>279</v>
      </c>
      <c r="L35" s="60" t="s">
        <v>314</v>
      </c>
      <c r="M35" s="60" t="s">
        <v>309</v>
      </c>
      <c r="O35" s="60"/>
      <c r="P35" s="60" t="s">
        <v>277</v>
      </c>
      <c r="Q35" s="60" t="s">
        <v>315</v>
      </c>
      <c r="R35" s="60" t="s">
        <v>279</v>
      </c>
      <c r="S35" s="60" t="s">
        <v>314</v>
      </c>
      <c r="T35" s="60" t="s">
        <v>309</v>
      </c>
      <c r="V35" s="60"/>
      <c r="W35" s="60" t="s">
        <v>313</v>
      </c>
      <c r="X35" s="60" t="s">
        <v>315</v>
      </c>
      <c r="Y35" s="60" t="s">
        <v>316</v>
      </c>
      <c r="Z35" s="60" t="s">
        <v>314</v>
      </c>
      <c r="AA35" s="60" t="s">
        <v>309</v>
      </c>
      <c r="AC35" s="60"/>
      <c r="AD35" s="60" t="s">
        <v>277</v>
      </c>
      <c r="AE35" s="60" t="s">
        <v>315</v>
      </c>
      <c r="AF35" s="60" t="s">
        <v>279</v>
      </c>
      <c r="AG35" s="60" t="s">
        <v>314</v>
      </c>
      <c r="AH35" s="60" t="s">
        <v>276</v>
      </c>
      <c r="AJ35" s="60"/>
      <c r="AK35" s="60" t="s">
        <v>313</v>
      </c>
      <c r="AL35" s="60" t="s">
        <v>315</v>
      </c>
      <c r="AM35" s="60" t="s">
        <v>316</v>
      </c>
      <c r="AN35" s="60" t="s">
        <v>280</v>
      </c>
      <c r="AO35" s="60" t="s">
        <v>309</v>
      </c>
    </row>
    <row r="36" spans="1:68" x14ac:dyDescent="0.3">
      <c r="A36" s="60" t="s">
        <v>17</v>
      </c>
      <c r="B36" s="60">
        <v>530</v>
      </c>
      <c r="C36" s="60">
        <v>700</v>
      </c>
      <c r="D36" s="60">
        <v>0</v>
      </c>
      <c r="E36" s="60">
        <v>2500</v>
      </c>
      <c r="F36" s="60">
        <v>230.65619000000001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677.79759999999999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2641.335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1544.8503000000001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65.324380000000005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69.550060000000002</v>
      </c>
    </row>
    <row r="43" spans="1:68" x14ac:dyDescent="0.3">
      <c r="A43" s="64" t="s">
        <v>336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337</v>
      </c>
      <c r="B44" s="66"/>
      <c r="C44" s="66"/>
      <c r="D44" s="66"/>
      <c r="E44" s="66"/>
      <c r="F44" s="66"/>
      <c r="H44" s="66" t="s">
        <v>338</v>
      </c>
      <c r="I44" s="66"/>
      <c r="J44" s="66"/>
      <c r="K44" s="66"/>
      <c r="L44" s="66"/>
      <c r="M44" s="66"/>
      <c r="O44" s="66" t="s">
        <v>339</v>
      </c>
      <c r="P44" s="66"/>
      <c r="Q44" s="66"/>
      <c r="R44" s="66"/>
      <c r="S44" s="66"/>
      <c r="T44" s="66"/>
      <c r="V44" s="66" t="s">
        <v>340</v>
      </c>
      <c r="W44" s="66"/>
      <c r="X44" s="66"/>
      <c r="Y44" s="66"/>
      <c r="Z44" s="66"/>
      <c r="AA44" s="66"/>
      <c r="AC44" s="66" t="s">
        <v>287</v>
      </c>
      <c r="AD44" s="66"/>
      <c r="AE44" s="66"/>
      <c r="AF44" s="66"/>
      <c r="AG44" s="66"/>
      <c r="AH44" s="66"/>
      <c r="AJ44" s="66" t="s">
        <v>341</v>
      </c>
      <c r="AK44" s="66"/>
      <c r="AL44" s="66"/>
      <c r="AM44" s="66"/>
      <c r="AN44" s="66"/>
      <c r="AO44" s="66"/>
      <c r="AQ44" s="66" t="s">
        <v>298</v>
      </c>
      <c r="AR44" s="66"/>
      <c r="AS44" s="66"/>
      <c r="AT44" s="66"/>
      <c r="AU44" s="66"/>
      <c r="AV44" s="66"/>
      <c r="AX44" s="66" t="s">
        <v>342</v>
      </c>
      <c r="AY44" s="66"/>
      <c r="AZ44" s="66"/>
      <c r="BA44" s="66"/>
      <c r="BB44" s="66"/>
      <c r="BC44" s="66"/>
      <c r="BE44" s="66" t="s">
        <v>343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313</v>
      </c>
      <c r="C45" s="60" t="s">
        <v>315</v>
      </c>
      <c r="D45" s="60" t="s">
        <v>279</v>
      </c>
      <c r="E45" s="60" t="s">
        <v>314</v>
      </c>
      <c r="F45" s="60" t="s">
        <v>309</v>
      </c>
      <c r="H45" s="60"/>
      <c r="I45" s="60" t="s">
        <v>277</v>
      </c>
      <c r="J45" s="60" t="s">
        <v>315</v>
      </c>
      <c r="K45" s="60" t="s">
        <v>279</v>
      </c>
      <c r="L45" s="60" t="s">
        <v>314</v>
      </c>
      <c r="M45" s="60" t="s">
        <v>276</v>
      </c>
      <c r="O45" s="60"/>
      <c r="P45" s="60" t="s">
        <v>277</v>
      </c>
      <c r="Q45" s="60" t="s">
        <v>315</v>
      </c>
      <c r="R45" s="60" t="s">
        <v>316</v>
      </c>
      <c r="S45" s="60" t="s">
        <v>314</v>
      </c>
      <c r="T45" s="60" t="s">
        <v>276</v>
      </c>
      <c r="V45" s="60"/>
      <c r="W45" s="60" t="s">
        <v>277</v>
      </c>
      <c r="X45" s="60" t="s">
        <v>315</v>
      </c>
      <c r="Y45" s="60" t="s">
        <v>279</v>
      </c>
      <c r="Z45" s="60" t="s">
        <v>280</v>
      </c>
      <c r="AA45" s="60" t="s">
        <v>309</v>
      </c>
      <c r="AC45" s="60"/>
      <c r="AD45" s="60" t="s">
        <v>313</v>
      </c>
      <c r="AE45" s="60" t="s">
        <v>315</v>
      </c>
      <c r="AF45" s="60" t="s">
        <v>316</v>
      </c>
      <c r="AG45" s="60" t="s">
        <v>314</v>
      </c>
      <c r="AH45" s="60" t="s">
        <v>309</v>
      </c>
      <c r="AJ45" s="60"/>
      <c r="AK45" s="60" t="s">
        <v>313</v>
      </c>
      <c r="AL45" s="60" t="s">
        <v>315</v>
      </c>
      <c r="AM45" s="60" t="s">
        <v>316</v>
      </c>
      <c r="AN45" s="60" t="s">
        <v>280</v>
      </c>
      <c r="AO45" s="60" t="s">
        <v>309</v>
      </c>
      <c r="AQ45" s="60"/>
      <c r="AR45" s="60" t="s">
        <v>277</v>
      </c>
      <c r="AS45" s="60" t="s">
        <v>315</v>
      </c>
      <c r="AT45" s="60" t="s">
        <v>316</v>
      </c>
      <c r="AU45" s="60" t="s">
        <v>314</v>
      </c>
      <c r="AV45" s="60" t="s">
        <v>309</v>
      </c>
      <c r="AX45" s="60"/>
      <c r="AY45" s="60" t="s">
        <v>313</v>
      </c>
      <c r="AZ45" s="60" t="s">
        <v>315</v>
      </c>
      <c r="BA45" s="60" t="s">
        <v>316</v>
      </c>
      <c r="BB45" s="60" t="s">
        <v>314</v>
      </c>
      <c r="BC45" s="60" t="s">
        <v>309</v>
      </c>
      <c r="BE45" s="60"/>
      <c r="BF45" s="60" t="s">
        <v>313</v>
      </c>
      <c r="BG45" s="60" t="s">
        <v>315</v>
      </c>
      <c r="BH45" s="60" t="s">
        <v>316</v>
      </c>
      <c r="BI45" s="60" t="s">
        <v>280</v>
      </c>
      <c r="BJ45" s="60" t="s">
        <v>276</v>
      </c>
    </row>
    <row r="46" spans="1:68" x14ac:dyDescent="0.3">
      <c r="A46" s="60" t="s">
        <v>23</v>
      </c>
      <c r="B46" s="60">
        <v>11</v>
      </c>
      <c r="C46" s="60">
        <v>14</v>
      </c>
      <c r="D46" s="60">
        <v>0</v>
      </c>
      <c r="E46" s="60">
        <v>45</v>
      </c>
      <c r="F46" s="60">
        <v>6.0693200000000003</v>
      </c>
      <c r="H46" s="60" t="s">
        <v>24</v>
      </c>
      <c r="I46" s="60">
        <v>7</v>
      </c>
      <c r="J46" s="60">
        <v>8</v>
      </c>
      <c r="K46" s="60">
        <v>0</v>
      </c>
      <c r="L46" s="60">
        <v>35</v>
      </c>
      <c r="M46" s="60">
        <v>5.2514215000000002</v>
      </c>
      <c r="O46" s="60" t="s">
        <v>344</v>
      </c>
      <c r="P46" s="60">
        <v>600</v>
      </c>
      <c r="Q46" s="60">
        <v>800</v>
      </c>
      <c r="R46" s="60">
        <v>0</v>
      </c>
      <c r="S46" s="60">
        <v>10000</v>
      </c>
      <c r="T46" s="60">
        <v>346.56527999999997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0.13091712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1.7152376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120.65778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52.399901999999997</v>
      </c>
      <c r="AX46" s="60" t="s">
        <v>288</v>
      </c>
      <c r="AY46" s="60"/>
      <c r="AZ46" s="60"/>
      <c r="BA46" s="60"/>
      <c r="BB46" s="60"/>
      <c r="BC46" s="60"/>
      <c r="BE46" s="60" t="s">
        <v>299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345</v>
      </c>
      <c r="B2" s="55" t="s">
        <v>346</v>
      </c>
      <c r="C2" s="55" t="s">
        <v>300</v>
      </c>
      <c r="D2" s="55">
        <v>28</v>
      </c>
      <c r="E2" s="55">
        <v>1495.3498999999999</v>
      </c>
      <c r="F2" s="55">
        <v>217.69873000000001</v>
      </c>
      <c r="G2" s="55">
        <v>27.303554999999999</v>
      </c>
      <c r="H2" s="55">
        <v>17.447035</v>
      </c>
      <c r="I2" s="55">
        <v>9.8565199999999997</v>
      </c>
      <c r="J2" s="55">
        <v>39.831657</v>
      </c>
      <c r="K2" s="55">
        <v>23.478527</v>
      </c>
      <c r="L2" s="55">
        <v>16.353131999999999</v>
      </c>
      <c r="M2" s="55">
        <v>10.381494500000001</v>
      </c>
      <c r="N2" s="55">
        <v>0.8252157</v>
      </c>
      <c r="O2" s="55">
        <v>3.5053869999999998</v>
      </c>
      <c r="P2" s="55">
        <v>705.43529999999998</v>
      </c>
      <c r="Q2" s="55">
        <v>12.970119</v>
      </c>
      <c r="R2" s="55">
        <v>194.50748999999999</v>
      </c>
      <c r="S2" s="55">
        <v>50.012127</v>
      </c>
      <c r="T2" s="55">
        <v>1733.9440999999999</v>
      </c>
      <c r="U2" s="55">
        <v>1.9152818</v>
      </c>
      <c r="V2" s="55">
        <v>9.0370699999999999</v>
      </c>
      <c r="W2" s="55">
        <v>55.098815999999999</v>
      </c>
      <c r="X2" s="55">
        <v>26.927455999999999</v>
      </c>
      <c r="Y2" s="55">
        <v>1.0276027999999999</v>
      </c>
      <c r="Z2" s="55">
        <v>0.88874333999999999</v>
      </c>
      <c r="AA2" s="55">
        <v>9.8700949999999992</v>
      </c>
      <c r="AB2" s="55">
        <v>0.82588070000000002</v>
      </c>
      <c r="AC2" s="55">
        <v>264.40940000000001</v>
      </c>
      <c r="AD2" s="55">
        <v>4.4758959999999997</v>
      </c>
      <c r="AE2" s="55">
        <v>1.2702016</v>
      </c>
      <c r="AF2" s="55">
        <v>0.3510894</v>
      </c>
      <c r="AG2" s="55">
        <v>230.65619000000001</v>
      </c>
      <c r="AH2" s="55">
        <v>124.95417999999999</v>
      </c>
      <c r="AI2" s="55">
        <v>105.70201</v>
      </c>
      <c r="AJ2" s="55">
        <v>677.79759999999999</v>
      </c>
      <c r="AK2" s="55">
        <v>2641.335</v>
      </c>
      <c r="AL2" s="55">
        <v>65.324380000000005</v>
      </c>
      <c r="AM2" s="55">
        <v>1544.8503000000001</v>
      </c>
      <c r="AN2" s="55">
        <v>69.550060000000002</v>
      </c>
      <c r="AO2" s="55">
        <v>6.0693200000000003</v>
      </c>
      <c r="AP2" s="55">
        <v>4.1359066999999996</v>
      </c>
      <c r="AQ2" s="55">
        <v>1.9334134000000001</v>
      </c>
      <c r="AR2" s="55">
        <v>5.2514215000000002</v>
      </c>
      <c r="AS2" s="55">
        <v>346.56527999999997</v>
      </c>
      <c r="AT2" s="55">
        <v>0.13091712</v>
      </c>
      <c r="AU2" s="55">
        <v>1.7152376</v>
      </c>
      <c r="AV2" s="55">
        <v>120.65778</v>
      </c>
      <c r="AW2" s="55">
        <v>52.399901999999997</v>
      </c>
      <c r="AX2" s="55">
        <v>1.2380579500000001E-2</v>
      </c>
      <c r="AY2" s="55">
        <v>0.92519397000000003</v>
      </c>
      <c r="AZ2" s="55">
        <v>168.26598000000001</v>
      </c>
      <c r="BA2" s="55">
        <v>13.795147999999999</v>
      </c>
      <c r="BB2" s="55">
        <v>4.5580315999999996</v>
      </c>
      <c r="BC2" s="55">
        <v>5.0415770000000002</v>
      </c>
      <c r="BD2" s="55">
        <v>4.1925974000000004</v>
      </c>
      <c r="BE2" s="55">
        <v>0.17177644</v>
      </c>
      <c r="BF2" s="55">
        <v>0.49694389999999999</v>
      </c>
      <c r="BG2" s="55">
        <v>1.1518281E-3</v>
      </c>
      <c r="BH2" s="55">
        <v>1.1631465000000001E-2</v>
      </c>
      <c r="BI2" s="55">
        <v>9.3814899999999993E-3</v>
      </c>
      <c r="BJ2" s="55">
        <v>3.4391217000000002E-2</v>
      </c>
      <c r="BK2" s="55">
        <v>8.8602166000000004E-5</v>
      </c>
      <c r="BL2" s="55">
        <v>0.13127063</v>
      </c>
      <c r="BM2" s="55">
        <v>1.3690869999999999</v>
      </c>
      <c r="BN2" s="55">
        <v>0.41851824999999998</v>
      </c>
      <c r="BO2" s="55">
        <v>30.004522000000001</v>
      </c>
      <c r="BP2" s="55">
        <v>3.3959725000000001</v>
      </c>
      <c r="BQ2" s="55">
        <v>7.3298397</v>
      </c>
      <c r="BR2" s="55">
        <v>30.534877999999999</v>
      </c>
      <c r="BS2" s="55">
        <v>28.467300000000002</v>
      </c>
      <c r="BT2" s="55">
        <v>4.2894810000000003</v>
      </c>
      <c r="BU2" s="55">
        <v>1.7310013999999999E-2</v>
      </c>
      <c r="BV2" s="55">
        <v>1.1466544E-2</v>
      </c>
      <c r="BW2" s="55">
        <v>0.27447948</v>
      </c>
      <c r="BX2" s="55">
        <v>0.73285884000000001</v>
      </c>
      <c r="BY2" s="55">
        <v>5.9463620000000002E-2</v>
      </c>
      <c r="BZ2" s="55">
        <v>3.1793389999999999E-4</v>
      </c>
      <c r="CA2" s="55">
        <v>0.57236849999999995</v>
      </c>
      <c r="CB2" s="55">
        <v>2.2308586999999999E-3</v>
      </c>
      <c r="CC2" s="55">
        <v>8.4495819999999999E-2</v>
      </c>
      <c r="CD2" s="55">
        <v>1.2133415999999999</v>
      </c>
      <c r="CE2" s="55">
        <v>1.6529025999999999E-2</v>
      </c>
      <c r="CF2" s="55">
        <v>0.14385669000000001</v>
      </c>
      <c r="CG2" s="55">
        <v>9.9000000000000005E-7</v>
      </c>
      <c r="CH2" s="55">
        <v>2.0574437000000001E-2</v>
      </c>
      <c r="CI2" s="55">
        <v>6.3708406000000002E-3</v>
      </c>
      <c r="CJ2" s="55">
        <v>2.8478363</v>
      </c>
      <c r="CK2" s="55">
        <v>4.5365626000000003E-3</v>
      </c>
      <c r="CL2" s="55">
        <v>0.32575038000000001</v>
      </c>
      <c r="CM2" s="55">
        <v>1.3468336000000001</v>
      </c>
      <c r="CN2" s="55">
        <v>1166.5762</v>
      </c>
      <c r="CO2" s="55">
        <v>1985.2351000000001</v>
      </c>
      <c r="CP2" s="55">
        <v>885.91516000000001</v>
      </c>
      <c r="CQ2" s="55">
        <v>428.00598000000002</v>
      </c>
      <c r="CR2" s="55">
        <v>211.53969000000001</v>
      </c>
      <c r="CS2" s="55">
        <v>272.94326999999998</v>
      </c>
      <c r="CT2" s="55">
        <v>1157.4692</v>
      </c>
      <c r="CU2" s="55">
        <v>623.08349999999996</v>
      </c>
      <c r="CV2" s="55">
        <v>973.18933000000004</v>
      </c>
      <c r="CW2" s="55">
        <v>657.07989999999995</v>
      </c>
      <c r="CX2" s="55">
        <v>215.46109000000001</v>
      </c>
      <c r="CY2" s="55">
        <v>1552.8379</v>
      </c>
      <c r="CZ2" s="55">
        <v>680.38214000000005</v>
      </c>
      <c r="DA2" s="55">
        <v>1459.0798</v>
      </c>
      <c r="DB2" s="55">
        <v>1576.8656000000001</v>
      </c>
      <c r="DC2" s="55">
        <v>1822.4005999999999</v>
      </c>
      <c r="DD2" s="55">
        <v>4212.9380000000001</v>
      </c>
      <c r="DE2" s="55">
        <v>605.92003999999997</v>
      </c>
      <c r="DF2" s="55">
        <v>2498.7808</v>
      </c>
      <c r="DG2" s="55">
        <v>802.50469999999996</v>
      </c>
      <c r="DH2" s="55">
        <v>55.710279999999997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13.795147999999999</v>
      </c>
      <c r="B6">
        <f>BB2</f>
        <v>4.5580315999999996</v>
      </c>
      <c r="C6">
        <f>BC2</f>
        <v>5.0415770000000002</v>
      </c>
      <c r="D6">
        <f>BD2</f>
        <v>4.1925974000000004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8" sqref="J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33848</v>
      </c>
      <c r="C2" s="51">
        <f ca="1">YEAR(TODAY())-YEAR(B2)+IF(TODAY()&gt;=DATE(YEAR(TODAY()),MONTH(B2),DAY(B2)),0,-1)</f>
        <v>28</v>
      </c>
      <c r="E2" s="47">
        <v>165</v>
      </c>
      <c r="F2" s="48" t="s">
        <v>275</v>
      </c>
      <c r="G2" s="47">
        <v>57</v>
      </c>
      <c r="H2" s="46" t="s">
        <v>40</v>
      </c>
      <c r="I2" s="67">
        <f>ROUND(G3/E3^2,1)</f>
        <v>20.9</v>
      </c>
    </row>
    <row r="3" spans="1:9" x14ac:dyDescent="0.3">
      <c r="E3" s="46">
        <f>E2/100</f>
        <v>1.65</v>
      </c>
      <c r="F3" s="46" t="s">
        <v>39</v>
      </c>
      <c r="G3" s="46">
        <f>G2</f>
        <v>57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김지수, ID : H1900768)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16:38:21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44363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28</v>
      </c>
      <c r="G12" s="132"/>
      <c r="H12" s="132"/>
      <c r="I12" s="132"/>
      <c r="K12" s="123">
        <f>'개인정보 및 신체계측 입력'!E2</f>
        <v>165</v>
      </c>
      <c r="L12" s="124"/>
      <c r="M12" s="117">
        <f>'개인정보 및 신체계측 입력'!G2</f>
        <v>57</v>
      </c>
      <c r="N12" s="118"/>
      <c r="O12" s="113" t="s">
        <v>270</v>
      </c>
      <c r="P12" s="107"/>
      <c r="Q12" s="110">
        <f>'개인정보 및 신체계측 입력'!I2</f>
        <v>20.9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김지수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76.430000000000007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9.5860000000000003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13.984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17.600000000000001</v>
      </c>
      <c r="L72" s="34" t="s">
        <v>52</v>
      </c>
      <c r="M72" s="34">
        <f>ROUND('DRIs DATA'!K8,1)</f>
        <v>4.3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25.93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75.31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26.93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55.06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28.83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176.09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60.69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2100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2021-08-23T03:50:15Z</dcterms:modified>
</cp:coreProperties>
</file>