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<sst xmlns="http://schemas.openxmlformats.org/spreadsheetml/2006/main" count="692" uniqueCount="339">
  <si>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</si>
  <si>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</si>
  <si>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</si>
  <si>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</si>
  <si>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</si>
  <si>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</si>
  <si>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</si>
  <si>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</si>
  <si>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</si>
  <si>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</si>
  <si>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</si>
  <si>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</si>
  <si>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</si>
  <si>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</si>
  <si>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</si>
  <si>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</si>
  <si>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</si>
  <si>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</si>
  <si>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</si>
  <si>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</si>
  <si>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</si>
  <si>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</si>
  <si>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</si>
  <si>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</si>
  <si>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</si>
  <si>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</si>
  <si>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</si>
  <si>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</si>
  <si>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</si>
  <si>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</si>
  <si>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</si>
  <si>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</si>
  <si>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</si>
  <si>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</si>
  <si>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</si>
  <si>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</si>
  <si>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</si>
  <si>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</si>
  <si>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</si>
  <si>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</si>
  <si>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</si>
  <si>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</si>
  <si>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</si>
  <si>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</si>
  <si>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</si>
  <si>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</si>
  <si>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</si>
  <si>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</si>
  <si>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</si>
  <si>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</si>
  <si>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</si>
  <si>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</si>
  <si>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</si>
  <si>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</si>
  <si>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</si>
  <si>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</si>
  <si>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</si>
  <si>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</si>
  <si>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</si>
  <si>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</si>
  <si>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</si>
  <si>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</si>
  <si>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</si>
  <si>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</si>
  <si>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</si>
  <si>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</si>
  <si>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</si>
  <si>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</si>
  <si>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</si>
  <si>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</si>
  <si>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</si>
  <si>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</si>
  <si>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</si>
  <si>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</si>
  <si>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</si>
  <si>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</si>
  <si>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</si>
  <si>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</si>
  <si>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</si>
  <si>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</si>
  <si>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</si>
  <si>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</si>
  <si>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</si>
  <si>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</si>
  <si>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</si>
  <si>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</si>
  <si>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</si>
  <si>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</si>
  <si>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</si>
  <si>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</si>
  <si>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</si>
  <si>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</si>
  <si>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</si>
  <si>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</si>
  <si>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</si>
  <si>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</si>
  <si>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</si>
  <si>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</si>
  <si>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</si>
  <si>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</si>
  <si>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</si>
  <si>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</si>
  <si>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</si>
  <si>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</si>
  <si>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</si>
  <si>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</si>
  <si>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</si>
  <si>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</si>
  <si>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</si>
  <si>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</si>
  <si>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</si>
  <si>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</si>
  <si>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</si>
  <si>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</si>
  <si>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</si>
  <si>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</si>
  <si>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</si>
  <si>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</si>
  <si>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</si>
  <si>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</si>
  <si>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</si>
  <si>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</si>
  <si>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</si>
  <si>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</si>
  <si>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</si>
  <si>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</si>
  <si>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</si>
  <si>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</si>
  <si>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</si>
  <si>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</si>
  <si>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</si>
  <si>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</si>
  <si>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</si>
  <si>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</si>
  <si>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</si>
  <si>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</si>
  <si>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</si>
  <si>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</si>
  <si>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</si>
  <si>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</si>
  <si>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</si>
  <si>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</si>
  <si>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</si>
  <si>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</si>
  <si>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</si>
  <si>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</si>
  <si>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</si>
  <si>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</si>
  <si>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</si>
  <si>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</si>
  <si>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</si>
  <si>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</si>
  <si>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</si>
  <si>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</si>
  <si>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</si>
  <si>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</si>
  <si>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</si>
  <si>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</si>
  <si>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</si>
  <si>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</si>
  <si>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</si>
  <si>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</si>
  <si>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</si>
  <si>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</si>
  <si>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</si>
  <si>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</si>
  <si>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</si>
  <si>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</si>
  <si>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</si>
  <si>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</si>
  <si>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</si>
  <si>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</si>
  <si>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</si>
  <si>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</si>
  <si>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</si>
  <si>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</si>
  <si>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</si>
  <si>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</si>
  <si>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</si>
  <si>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</si>
  <si>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</si>
  <si>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</si>
  <si>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</si>
  <si>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</si>
  <si>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</si>
  <si>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</si>
  <si>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</si>
  <si>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</si>
  <si>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</si>
  <si>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</si>
  <si>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</si>
  <si>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</si>
  <si>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</si>
  <si>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</si>
  <si>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</si>
  <si>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</si>
  <si>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</si>
  <si>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</si>
  <si>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</si>
  <si>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</si>
  <si>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</si>
  <si>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</si>
  <si>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</si>
  <si>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</si>
  <si>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</si>
  <si>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</si>
  <si>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</si>
  <si>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</si>
  <si>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</si>
  <si>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</si>
  <si>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</si>
  <si>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</si>
  <si>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</si>
  <si>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</si>
  <si>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</si>
  <si>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</si>
  <si>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</si>
  <si>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</si>
  <si>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</si>
  <si>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</si>
  <si>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</si>
  <si>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</si>
  <si>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</si>
  <si>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</si>
  <si>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</si>
  <si>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</si>
  <si>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</si>
  <si>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</si>
  <si>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</si>
  <si>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</si>
  <si>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</si>
  <si>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</si>
  <si>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</si>
  <si>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</si>
  <si>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</si>
  <si>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</si>
  <si>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</si>
  <si>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</si>
  <si>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</si>
  <si>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</si>
  <si>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</si>
  <si>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</si>
  <si>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</si>
  <si>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</si>
  <si>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</si>
  <si>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</si>
  <si>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</si>
  <si>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</si>
  <si>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</si>
  <si>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</si>
  <si>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</si>
  <si>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</si>
  <si>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</si>
  <si>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</si>
  <si>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</si>
  <si>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</si>
  <si>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</si>
  <si>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</si>
  <si>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</si>
  <si>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</si>
  <si>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</si>
  <si>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</si>
  <si>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</si>
  <si>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</si>
  <si>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</si>
  <si>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</si>
  <si>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</si>
  <si>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</si>
  <si>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</si>
  <si>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</si>
  <si>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</si>
  <si>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</si>
  <si>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</si>
  <si>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</si>
  <si>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</si>
  <si>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</si>
  <si>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</si>
  <si>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</si>
  <si>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</si>
  <si>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</si>
  <si>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</si>
  <si>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</si>
  <si>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</si>
  <si>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</si>
  <si>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</si>
  <si>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</si>
  <si>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</si>
  <si>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</si>
  <si>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</si>
  <si>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</si>
  <si>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</si>
  <si>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</si>
  <si>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</si>
  <si>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</si>
  <si>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</si>
  <si>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</si>
  <si>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</si>
  <si>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</si>
  <si>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</si>
  <si>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</si>
  <si>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</si>
  <si>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</si>
  <si>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</si>
  <si>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</si>
  <si>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</si>
  <si>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</si>
  <si>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</si>
  <si>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</si>
  <si>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</si>
  <si>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</si>
  <si>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</si>
  <si>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</si>
  <si>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</si>
  <si>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</si>
  <si>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</si>
  <si>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</si>
  <si>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</si>
  <si>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</si>
  <si>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</si>
  <si>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</si>
  <si>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</si>
  <si>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</si>
  <si>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</si>
  <si>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</si>
  <si>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</si>
  <si>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</si>
  <si>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</si>
  <si>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</si>
  <si>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</si>
  <si>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</si>
  <si>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</si>
  <si>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</si>
  <si>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(설문지 : FFQ 95문항 설문지, 사용자 : 이홍숙, ID : H1900771)</t>
  </si>
  <si>
    <t>2021년 08월 24일 09:24:05</t>
  </si>
  <si>
    <t>섭취량</t>
    <phoneticPr fontId="1" type="noConversion"/>
  </si>
  <si>
    <t>엽산</t>
    <phoneticPr fontId="1" type="noConversion"/>
  </si>
  <si>
    <t>평균필요량</t>
    <phoneticPr fontId="1" type="noConversion"/>
  </si>
  <si>
    <t>H1900771</t>
  </si>
  <si>
    <t>이홍숙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</si>
</sst>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130.81371999999999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5.6052422999999996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5.7292332999999998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2283.9859999999999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6471.3022000000001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390.17340000000002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252.53236000000001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20.357272999999999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1707.7801999999999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0.15153585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6.1613626000000004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53.045684999999999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323.3356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150.0377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11.191000000000001</c:v>
                </c:pt>
                <c:pt idx="1">
                  <c:v>17.181000000000001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27.560514000000001</c:v>
                </c:pt>
                <c:pt idx="1">
                  <c:v>32.424236000000001</c:v>
                </c:pt>
                <c:pt idx="2">
                  <c:v>29.90973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1457.9182000000001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45.250275000000002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68.959999999999994</c:v>
                </c:pt>
                <c:pt idx="1">
                  <c:v>12.327999999999999</c:v>
                </c:pt>
                <c:pt idx="2">
                  <c:v>18.712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3277.3955000000001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239.62817000000001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1192.4749999999999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8.4954540000000005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13285.1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31.337337000000002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5.0335016000000001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662.05695000000003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3.0571220000000001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29.857054000000002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5.0335016000000001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1304.0933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21.616710000000001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이홍숙, ID : H1900771)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09:24:05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3277.3955000000001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130.81371999999999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53.045684999999999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68.959999999999994</v>
      </c>
      <c r="G8" s="59">
        <f>'DRIs DATA 입력'!G8</f>
        <v>12.327999999999999</v>
      </c>
      <c r="H8" s="59">
        <f>'DRIs DATA 입력'!H8</f>
        <v>18.712</v>
      </c>
      <c r="I8" s="55"/>
      <c r="J8" s="59" t="s">
        <v>215</v>
      </c>
      <c r="K8" s="59">
        <f>'DRIs DATA 입력'!K8</f>
        <v>11.191000000000001</v>
      </c>
      <c r="L8" s="59">
        <f>'DRIs DATA 입력'!L8</f>
        <v>17.181000000000001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1457.9182000000001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45.250275000000002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8.4954540000000005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662.05695000000003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239.62817000000001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3.4841869999999999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3.0571220000000001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29.857054000000002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5.0335016000000001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1304.0933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21.616710000000001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5.6052422999999996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5.7292332999999998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1192.4749999999999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2283.9859999999999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13285.1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6471.3022000000001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390.17340000000002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252.53236000000001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31.337337000000002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20.357272999999999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1707.7801999999999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0.15153585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6.1613626000000004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323.3356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150.0377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7" sqref="H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332</v>
      </c>
      <c r="G1" s="56" t="s">
        <v>296</v>
      </c>
      <c r="H1" s="55" t="s">
        <v>333</v>
      </c>
    </row>
    <row r="3" spans="1:27" x14ac:dyDescent="0.3">
      <c r="A3" s="65" t="s">
        <v>297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298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299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300</v>
      </c>
      <c r="L5" s="60" t="s">
        <v>289</v>
      </c>
      <c r="N5" s="60"/>
      <c r="O5" s="60" t="s">
        <v>277</v>
      </c>
      <c r="P5" s="60" t="s">
        <v>301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301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1800</v>
      </c>
      <c r="C6" s="60">
        <v>3277.3955000000001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302</v>
      </c>
      <c r="O6" s="60">
        <v>40</v>
      </c>
      <c r="P6" s="60">
        <v>50</v>
      </c>
      <c r="Q6" s="60">
        <v>0</v>
      </c>
      <c r="R6" s="60">
        <v>0</v>
      </c>
      <c r="S6" s="60">
        <v>130.81371999999999</v>
      </c>
      <c r="U6" s="60" t="s">
        <v>281</v>
      </c>
      <c r="V6" s="60">
        <v>0</v>
      </c>
      <c r="W6" s="60">
        <v>0</v>
      </c>
      <c r="X6" s="60">
        <v>20</v>
      </c>
      <c r="Y6" s="60">
        <v>0</v>
      </c>
      <c r="Z6" s="60">
        <v>53.045684999999999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303</v>
      </c>
      <c r="F8" s="60">
        <v>68.959999999999994</v>
      </c>
      <c r="G8" s="60">
        <v>12.327999999999999</v>
      </c>
      <c r="H8" s="60">
        <v>18.712</v>
      </c>
      <c r="J8" s="60" t="s">
        <v>303</v>
      </c>
      <c r="K8" s="60">
        <v>11.191000000000001</v>
      </c>
      <c r="L8" s="60">
        <v>17.181000000000001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304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301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301</v>
      </c>
      <c r="K15" s="60" t="s">
        <v>278</v>
      </c>
      <c r="L15" s="60" t="s">
        <v>279</v>
      </c>
      <c r="M15" s="60" t="s">
        <v>334</v>
      </c>
      <c r="O15" s="60"/>
      <c r="P15" s="60" t="s">
        <v>277</v>
      </c>
      <c r="Q15" s="60" t="s">
        <v>301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301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305</v>
      </c>
      <c r="B16" s="60">
        <v>430</v>
      </c>
      <c r="C16" s="60">
        <v>600</v>
      </c>
      <c r="D16" s="60">
        <v>0</v>
      </c>
      <c r="E16" s="60">
        <v>3000</v>
      </c>
      <c r="F16" s="60">
        <v>1457.9182000000001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45.250275000000002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8.4954540000000005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662.05695000000003</v>
      </c>
    </row>
    <row r="23" spans="1:62" x14ac:dyDescent="0.3">
      <c r="A23" s="61" t="s">
        <v>306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335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301</v>
      </c>
      <c r="D25" s="60" t="s">
        <v>278</v>
      </c>
      <c r="E25" s="60" t="s">
        <v>279</v>
      </c>
      <c r="F25" s="60" t="s">
        <v>276</v>
      </c>
      <c r="H25" s="60"/>
      <c r="I25" s="60" t="s">
        <v>336</v>
      </c>
      <c r="J25" s="60" t="s">
        <v>301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301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301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301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301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301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301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301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239.62817000000001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3.4841869999999999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3.0571220000000001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29.857054000000002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5.0335016000000001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1304.0933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21.616710000000001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5.6052422999999996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5.7292332999999998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301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301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301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301</v>
      </c>
      <c r="Y35" s="60" t="s">
        <v>278</v>
      </c>
      <c r="Z35" s="60" t="s">
        <v>279</v>
      </c>
      <c r="AA35" s="60" t="s">
        <v>334</v>
      </c>
      <c r="AC35" s="60"/>
      <c r="AD35" s="60" t="s">
        <v>277</v>
      </c>
      <c r="AE35" s="60" t="s">
        <v>301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301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1192.4749999999999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2283.9859999999999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13285.1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6471.3022000000001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390.17340000000002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252.53236000000001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301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301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301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301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301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301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301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301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301</v>
      </c>
      <c r="BH45" s="60" t="s">
        <v>278</v>
      </c>
      <c r="BI45" s="60" t="s">
        <v>279</v>
      </c>
      <c r="BJ45" s="60" t="s">
        <v>334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31.337337000000002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20.357272999999999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1707.7801999999999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0.15153585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6.1613626000000004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323.3356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150.0377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295</v>
      </c>
      <c r="D2" s="55">
        <v>61</v>
      </c>
      <c r="E2" s="55">
        <v>3277.3955000000001</v>
      </c>
      <c r="F2" s="55">
        <v>482.08614999999998</v>
      </c>
      <c r="G2" s="55">
        <v>86.184389999999993</v>
      </c>
      <c r="H2" s="55">
        <v>51.290109999999999</v>
      </c>
      <c r="I2" s="55">
        <v>34.894275999999998</v>
      </c>
      <c r="J2" s="55">
        <v>130.81371999999999</v>
      </c>
      <c r="K2" s="55">
        <v>68.822624000000005</v>
      </c>
      <c r="L2" s="55">
        <v>61.991095999999999</v>
      </c>
      <c r="M2" s="55">
        <v>53.045684999999999</v>
      </c>
      <c r="N2" s="55">
        <v>3.9299726000000001</v>
      </c>
      <c r="O2" s="55">
        <v>28.677826</v>
      </c>
      <c r="P2" s="55">
        <v>2133.5046000000002</v>
      </c>
      <c r="Q2" s="55">
        <v>56.641945</v>
      </c>
      <c r="R2" s="55">
        <v>1457.9182000000001</v>
      </c>
      <c r="S2" s="55">
        <v>241.35875999999999</v>
      </c>
      <c r="T2" s="55">
        <v>14598.71</v>
      </c>
      <c r="U2" s="55">
        <v>8.4954540000000005</v>
      </c>
      <c r="V2" s="55">
        <v>45.250275000000002</v>
      </c>
      <c r="W2" s="55">
        <v>662.05695000000003</v>
      </c>
      <c r="X2" s="55">
        <v>239.62817000000001</v>
      </c>
      <c r="Y2" s="55">
        <v>3.4841869999999999</v>
      </c>
      <c r="Z2" s="55">
        <v>3.0571220000000001</v>
      </c>
      <c r="AA2" s="55">
        <v>29.857054000000002</v>
      </c>
      <c r="AB2" s="55">
        <v>5.0335016000000001</v>
      </c>
      <c r="AC2" s="55">
        <v>1304.0933</v>
      </c>
      <c r="AD2" s="55">
        <v>21.616710000000001</v>
      </c>
      <c r="AE2" s="55">
        <v>5.6052422999999996</v>
      </c>
      <c r="AF2" s="55">
        <v>5.7292332999999998</v>
      </c>
      <c r="AG2" s="55">
        <v>1192.4749999999999</v>
      </c>
      <c r="AH2" s="55">
        <v>651.14624000000003</v>
      </c>
      <c r="AI2" s="55">
        <v>541.32870000000003</v>
      </c>
      <c r="AJ2" s="55">
        <v>2283.9859999999999</v>
      </c>
      <c r="AK2" s="55">
        <v>13285.1</v>
      </c>
      <c r="AL2" s="55">
        <v>390.17340000000002</v>
      </c>
      <c r="AM2" s="55">
        <v>6471.3022000000001</v>
      </c>
      <c r="AN2" s="55">
        <v>252.53236000000001</v>
      </c>
      <c r="AO2" s="55">
        <v>31.337337000000002</v>
      </c>
      <c r="AP2" s="55">
        <v>24.337534000000002</v>
      </c>
      <c r="AQ2" s="55">
        <v>6.9998025999999998</v>
      </c>
      <c r="AR2" s="55">
        <v>20.357272999999999</v>
      </c>
      <c r="AS2" s="55">
        <v>1707.7801999999999</v>
      </c>
      <c r="AT2" s="55">
        <v>0.15153585</v>
      </c>
      <c r="AU2" s="55">
        <v>6.1613626000000004</v>
      </c>
      <c r="AV2" s="55">
        <v>323.3356</v>
      </c>
      <c r="AW2" s="55">
        <v>150.0377</v>
      </c>
      <c r="AX2" s="55">
        <v>0.28507506999999999</v>
      </c>
      <c r="AY2" s="55">
        <v>2.525487</v>
      </c>
      <c r="AZ2" s="55">
        <v>565.94293000000005</v>
      </c>
      <c r="BA2" s="55">
        <v>89.916210000000007</v>
      </c>
      <c r="BB2" s="55">
        <v>27.560514000000001</v>
      </c>
      <c r="BC2" s="55">
        <v>32.424236000000001</v>
      </c>
      <c r="BD2" s="55">
        <v>29.90973</v>
      </c>
      <c r="BE2" s="55">
        <v>1.6983550000000001</v>
      </c>
      <c r="BF2" s="55">
        <v>8.2376989999999992</v>
      </c>
      <c r="BG2" s="55">
        <v>2.7754895000000002E-2</v>
      </c>
      <c r="BH2" s="55">
        <v>5.9820353999999999E-2</v>
      </c>
      <c r="BI2" s="55">
        <v>4.3801702999999997E-2</v>
      </c>
      <c r="BJ2" s="55">
        <v>0.15585366</v>
      </c>
      <c r="BK2" s="55">
        <v>2.1349920000000001E-3</v>
      </c>
      <c r="BL2" s="55">
        <v>0.71438164000000004</v>
      </c>
      <c r="BM2" s="55">
        <v>9.3545879999999997</v>
      </c>
      <c r="BN2" s="55">
        <v>2.4746242000000001</v>
      </c>
      <c r="BO2" s="55">
        <v>138.83126999999999</v>
      </c>
      <c r="BP2" s="55">
        <v>26.451591000000001</v>
      </c>
      <c r="BQ2" s="55">
        <v>43.066096999999999</v>
      </c>
      <c r="BR2" s="55">
        <v>155.42277999999999</v>
      </c>
      <c r="BS2" s="55">
        <v>60.315249999999999</v>
      </c>
      <c r="BT2" s="55">
        <v>30.663181000000002</v>
      </c>
      <c r="BU2" s="55">
        <v>4.9572169999999999E-2</v>
      </c>
      <c r="BV2" s="55">
        <v>0.15054585000000001</v>
      </c>
      <c r="BW2" s="55">
        <v>2.0310342000000001</v>
      </c>
      <c r="BX2" s="55">
        <v>3.2665926999999999</v>
      </c>
      <c r="BY2" s="55">
        <v>0.27418670000000001</v>
      </c>
      <c r="BZ2" s="55">
        <v>2.6675217999999998E-3</v>
      </c>
      <c r="CA2" s="55">
        <v>1.6486447</v>
      </c>
      <c r="CB2" s="55">
        <v>0.10049722</v>
      </c>
      <c r="CC2" s="55">
        <v>0.31095352999999998</v>
      </c>
      <c r="CD2" s="55">
        <v>4.3380445999999999</v>
      </c>
      <c r="CE2" s="55">
        <v>8.0551020000000001E-2</v>
      </c>
      <c r="CF2" s="55">
        <v>0.74099225000000002</v>
      </c>
      <c r="CG2" s="55">
        <v>4.9500000000000003E-7</v>
      </c>
      <c r="CH2" s="55">
        <v>6.4891643999999998E-2</v>
      </c>
      <c r="CI2" s="55">
        <v>1.5350765000000001E-2</v>
      </c>
      <c r="CJ2" s="55">
        <v>9.7742799999999992</v>
      </c>
      <c r="CK2" s="55">
        <v>1.8804086000000001E-2</v>
      </c>
      <c r="CL2" s="55">
        <v>0.90550370000000002</v>
      </c>
      <c r="CM2" s="55">
        <v>8.6021319999999992</v>
      </c>
      <c r="CN2" s="55">
        <v>4289.0150000000003</v>
      </c>
      <c r="CO2" s="55">
        <v>7491.5225</v>
      </c>
      <c r="CP2" s="55">
        <v>5131.7606999999998</v>
      </c>
      <c r="CQ2" s="55">
        <v>1780.2106000000001</v>
      </c>
      <c r="CR2" s="55">
        <v>881.07119999999998</v>
      </c>
      <c r="CS2" s="55">
        <v>778.09875</v>
      </c>
      <c r="CT2" s="55">
        <v>4236.8090000000002</v>
      </c>
      <c r="CU2" s="55">
        <v>2812.4648000000002</v>
      </c>
      <c r="CV2" s="55">
        <v>2367.3706000000002</v>
      </c>
      <c r="CW2" s="55">
        <v>3239.9326000000001</v>
      </c>
      <c r="CX2" s="55">
        <v>958.73334</v>
      </c>
      <c r="CY2" s="55">
        <v>5295.6166999999996</v>
      </c>
      <c r="CZ2" s="55">
        <v>2831.2563</v>
      </c>
      <c r="DA2" s="55">
        <v>6517.2704999999996</v>
      </c>
      <c r="DB2" s="55">
        <v>5983.6819999999998</v>
      </c>
      <c r="DC2" s="55">
        <v>9326.2279999999992</v>
      </c>
      <c r="DD2" s="55">
        <v>15693.851000000001</v>
      </c>
      <c r="DE2" s="55">
        <v>3516.6943000000001</v>
      </c>
      <c r="DF2" s="55">
        <v>6516.1147000000001</v>
      </c>
      <c r="DG2" s="55">
        <v>3582.9436000000001</v>
      </c>
      <c r="DH2" s="55">
        <v>257.88058000000001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89.916210000000007</v>
      </c>
      <c r="B6">
        <f>BB2</f>
        <v>27.560514000000001</v>
      </c>
      <c r="C6">
        <f>BC2</f>
        <v>32.424236000000001</v>
      </c>
      <c r="D6">
        <f>BD2</f>
        <v>29.90973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9" sqref="I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21889</v>
      </c>
      <c r="C2" s="51">
        <f ca="1">YEAR(TODAY())-YEAR(B2)+IF(TODAY()&gt;=DATE(YEAR(TODAY()),MONTH(B2),DAY(B2)),0,-1)</f>
        <v>61</v>
      </c>
      <c r="E2" s="47">
        <v>160.5</v>
      </c>
      <c r="F2" s="48" t="s">
        <v>275</v>
      </c>
      <c r="G2" s="47">
        <v>66.5</v>
      </c>
      <c r="H2" s="46" t="s">
        <v>40</v>
      </c>
      <c r="I2" s="67">
        <f>ROUND(G3/E3^2,1)</f>
        <v>25.8</v>
      </c>
    </row>
    <row r="3" spans="1:9" x14ac:dyDescent="0.3">
      <c r="E3" s="46">
        <f>E2/100</f>
        <v>1.605</v>
      </c>
      <c r="F3" s="46" t="s">
        <v>39</v>
      </c>
      <c r="G3" s="46">
        <f>G2</f>
        <v>66.5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이홍숙, ID : H1900771)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09:24:05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44365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61</v>
      </c>
      <c r="G12" s="89"/>
      <c r="H12" s="89"/>
      <c r="I12" s="89"/>
      <c r="K12" s="118">
        <f>'개인정보 및 신체계측 입력'!E2</f>
        <v>160.5</v>
      </c>
      <c r="L12" s="119"/>
      <c r="M12" s="112">
        <f>'개인정보 및 신체계측 입력'!G2</f>
        <v>66.5</v>
      </c>
      <c r="N12" s="113"/>
      <c r="O12" s="108" t="s">
        <v>270</v>
      </c>
      <c r="P12" s="102"/>
      <c r="Q12" s="85">
        <f>'개인정보 및 신체계측 입력'!I2</f>
        <v>25.8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이홍숙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68.959999999999994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12.327999999999999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18.712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17.2</v>
      </c>
      <c r="L72" s="34" t="s">
        <v>52</v>
      </c>
      <c r="M72" s="34">
        <f>ROUND('DRIs DATA'!K8,1)</f>
        <v>11.2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194.39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377.09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239.63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335.57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149.06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885.67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313.37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2021-08-24T01:44:01Z</dcterms:modified>
</cp:coreProperties>
</file>