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<sst xmlns="http://schemas.openxmlformats.org/spreadsheetml/2006/main" count="692" uniqueCount="337">
  <si>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</si>
  <si>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</si>
  <si>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</si>
  <si>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</si>
  <si>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</si>
  <si>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</si>
  <si>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</si>
  <si>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</si>
  <si>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</si>
  <si>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</si>
  <si>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</si>
  <si>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</si>
  <si>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</si>
  <si>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</si>
  <si>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</si>
  <si>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</si>
  <si>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</si>
  <si>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</si>
  <si>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</si>
  <si>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</si>
  <si>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</si>
  <si>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</si>
  <si>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</si>
  <si>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</si>
  <si>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</si>
  <si>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</si>
  <si>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</si>
  <si>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</si>
  <si>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</si>
  <si>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</si>
  <si>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</si>
  <si>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</si>
  <si>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</si>
  <si>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</si>
  <si>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</si>
  <si>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</si>
  <si>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</si>
  <si>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</si>
  <si>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</si>
  <si>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</si>
  <si>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</si>
  <si>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</si>
  <si>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</si>
  <si>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</si>
  <si>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</si>
  <si>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</si>
  <si>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</si>
  <si>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</si>
  <si>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</si>
  <si>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</si>
  <si>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</si>
  <si>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</si>
  <si>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</si>
  <si>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</si>
  <si>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</si>
  <si>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</si>
  <si>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</si>
  <si>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</si>
  <si>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</si>
  <si>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</si>
  <si>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</si>
  <si>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</si>
  <si>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</si>
  <si>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</si>
  <si>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</si>
  <si>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</si>
  <si>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</si>
  <si>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</si>
  <si>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</si>
  <si>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</si>
  <si>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</si>
  <si>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</si>
  <si>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</si>
  <si>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</si>
  <si>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</si>
  <si>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</si>
  <si>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</si>
  <si>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</si>
  <si>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</si>
  <si>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</si>
  <si>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</si>
  <si>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</si>
  <si>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</si>
  <si>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</si>
  <si>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</si>
  <si>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</si>
  <si>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</si>
  <si>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</si>
  <si>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</si>
  <si>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</si>
  <si>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</si>
  <si>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</si>
  <si>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</si>
  <si>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</si>
  <si>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</si>
  <si>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</si>
  <si>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</si>
  <si>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</si>
  <si>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</si>
  <si>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</si>
  <si>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</si>
  <si>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</si>
  <si>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</si>
  <si>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</si>
  <si>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</si>
  <si>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</si>
  <si>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</si>
  <si>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</si>
  <si>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</si>
  <si>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</si>
  <si>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</si>
  <si>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</si>
  <si>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</si>
  <si>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</si>
  <si>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</si>
  <si>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</si>
  <si>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</si>
  <si>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</si>
  <si>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</si>
  <si>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</si>
  <si>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</si>
  <si>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</si>
  <si>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</si>
  <si>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</si>
  <si>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</si>
  <si>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</si>
  <si>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</si>
  <si>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</si>
  <si>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</si>
  <si>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</si>
  <si>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</si>
  <si>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</si>
  <si>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</si>
  <si>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</si>
  <si>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</si>
  <si>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</si>
  <si>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</si>
  <si>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</si>
  <si>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</si>
  <si>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</si>
  <si>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</si>
  <si>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</si>
  <si>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</si>
  <si>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</si>
  <si>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</si>
  <si>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</si>
  <si>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</si>
  <si>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</si>
  <si>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</si>
  <si>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</si>
  <si>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</si>
  <si>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</si>
  <si>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</si>
  <si>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</si>
  <si>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</si>
  <si>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</si>
  <si>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</si>
  <si>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</si>
  <si>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</si>
  <si>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</si>
  <si>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</si>
  <si>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</si>
  <si>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</si>
  <si>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</si>
  <si>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</si>
  <si>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</si>
  <si>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</si>
  <si>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</si>
  <si>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</si>
  <si>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</si>
  <si>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</si>
  <si>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</si>
  <si>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</si>
  <si>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</si>
  <si>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</si>
  <si>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</si>
  <si>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</si>
  <si>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</si>
  <si>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</si>
  <si>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</si>
  <si>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</si>
  <si>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</si>
  <si>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</si>
  <si>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</si>
  <si>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</si>
  <si>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</si>
  <si>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</si>
  <si>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</si>
  <si>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</si>
  <si>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</si>
  <si>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</si>
  <si>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</si>
  <si>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</si>
  <si>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</si>
  <si>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</si>
  <si>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</si>
  <si>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</si>
  <si>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</si>
  <si>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</si>
  <si>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</si>
  <si>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</si>
  <si>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</si>
  <si>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</si>
  <si>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</si>
  <si>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</si>
  <si>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</si>
  <si>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</si>
  <si>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</si>
  <si>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</si>
  <si>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</si>
  <si>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</si>
  <si>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</si>
  <si>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</si>
  <si>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</si>
  <si>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</si>
  <si>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</si>
  <si>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</si>
  <si>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</si>
  <si>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</si>
  <si>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</si>
  <si>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</si>
  <si>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</si>
  <si>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</si>
  <si>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</si>
  <si>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</si>
  <si>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</si>
  <si>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</si>
  <si>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</si>
  <si>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</si>
  <si>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</si>
  <si>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</si>
  <si>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</si>
  <si>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</si>
  <si>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</si>
  <si>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</si>
  <si>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</si>
  <si>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</si>
  <si>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</si>
  <si>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</si>
  <si>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</si>
  <si>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</si>
  <si>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</si>
  <si>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</si>
  <si>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</si>
  <si>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</si>
  <si>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</si>
  <si>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</si>
  <si>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</si>
  <si>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</si>
  <si>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</si>
  <si>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</si>
  <si>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</si>
  <si>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</si>
  <si>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</si>
  <si>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</si>
  <si>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</si>
  <si>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</si>
  <si>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</si>
  <si>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</si>
  <si>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</si>
  <si>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</si>
  <si>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</si>
  <si>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</si>
  <si>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</si>
  <si>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</si>
  <si>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</si>
  <si>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</si>
  <si>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</si>
  <si>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</si>
  <si>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</si>
  <si>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</si>
  <si>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</si>
  <si>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</si>
  <si>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</si>
  <si>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</si>
  <si>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</si>
  <si>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</si>
  <si>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</si>
  <si>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</si>
  <si>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</si>
  <si>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</si>
  <si>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</si>
  <si>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</si>
  <si>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</si>
  <si>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</si>
  <si>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</si>
  <si>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</si>
  <si>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</si>
  <si>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</si>
  <si>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</si>
  <si>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</si>
  <si>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</si>
  <si>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</si>
  <si>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</si>
  <si>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</si>
  <si>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</si>
  <si>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</si>
  <si>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</si>
  <si>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</si>
  <si>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</si>
  <si>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</si>
  <si>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</si>
  <si>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</si>
  <si>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</si>
  <si>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</si>
  <si>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</si>
  <si>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</si>
  <si>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</si>
  <si>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</si>
  <si>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</si>
  <si>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</si>
  <si>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</si>
  <si>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</si>
  <si>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</si>
  <si>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</si>
  <si>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</si>
  <si>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</si>
  <si>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</si>
  <si>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</si>
  <si>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</si>
  <si>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</si>
  <si>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</si>
  <si>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</si>
  <si>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</si>
  <si>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</si>
  <si>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</si>
  <si>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</si>
  <si>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</si>
  <si>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</si>
  <si>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</si>
  <si>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</si>
  <si>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</si>
  <si>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</si>
  <si>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성호기, ID : H1900772)</t>
  </si>
  <si>
    <t>2021년 08월 24일 09:25:57</t>
  </si>
  <si>
    <t>H1900772</t>
  </si>
  <si>
    <t>성호기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</si>
</sst>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67.489180000000005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2.8279234999999998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0.35750284999999998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1100.0515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2550.9679999999998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58.511887000000002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111.887474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10.556438999999999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971.26030000000003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1.7542215E-2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3.5268638000000001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23.688416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93.961060000000003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85.421295000000001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4.91</c:v>
                </c:pt>
                <c:pt idx="1">
                  <c:v>13.919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7.48482</c:v>
                </c:pt>
                <c:pt idx="1">
                  <c:v>9.2410700000000006</c:v>
                </c:pt>
                <c:pt idx="2">
                  <c:v>11.013977000000001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450.03043000000002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16.985588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71.872</c:v>
                </c:pt>
                <c:pt idx="1">
                  <c:v>10.334</c:v>
                </c:pt>
                <c:pt idx="2">
                  <c:v>17.792999999999999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2372.4697000000001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78.594999999999999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474.53854000000001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1.9025837000000001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4727.5396000000001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14.294027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1.5137080999999999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242.02914000000001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1.2263793000000001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14.294399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1.5137080999999999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472.72994999999997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11.534302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성호기, ID : H1900772)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09:25:57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2372.4697000000001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67.489180000000005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23.688416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71.872</v>
      </c>
      <c r="G8" s="59">
        <f>'DRIs DATA 입력'!G8</f>
        <v>10.334</v>
      </c>
      <c r="H8" s="59">
        <f>'DRIs DATA 입력'!H8</f>
        <v>17.792999999999999</v>
      </c>
      <c r="I8" s="55"/>
      <c r="J8" s="59" t="s">
        <v>215</v>
      </c>
      <c r="K8" s="59">
        <f>'DRIs DATA 입력'!K8</f>
        <v>4.91</v>
      </c>
      <c r="L8" s="59">
        <f>'DRIs DATA 입력'!L8</f>
        <v>13.919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450.03043000000002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16.985588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1.9025837000000001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242.02914000000001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78.594999999999999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1.6499379999999999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1.2263793000000001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14.294399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1.5137080999999999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472.72994999999997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11.534302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2.8279234999999998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0.35750284999999998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474.53854000000001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1100.0515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4727.5396000000001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2550.9679999999998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58.511887000000002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111.887474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14.294027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10.556438999999999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971.26030000000003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1.7542215E-2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3.5268638000000001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93.961060000000003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85.421295000000001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2000</v>
      </c>
      <c r="C6" s="60">
        <v>2372.4697000000001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45</v>
      </c>
      <c r="P6" s="60">
        <v>55</v>
      </c>
      <c r="Q6" s="60">
        <v>0</v>
      </c>
      <c r="R6" s="60">
        <v>0</v>
      </c>
      <c r="S6" s="60">
        <v>67.489180000000005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23.688416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71.872</v>
      </c>
      <c r="G8" s="60">
        <v>10.334</v>
      </c>
      <c r="H8" s="60">
        <v>17.792999999999999</v>
      </c>
      <c r="J8" s="60" t="s">
        <v>302</v>
      </c>
      <c r="K8" s="60">
        <v>4.91</v>
      </c>
      <c r="L8" s="60">
        <v>13.919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500</v>
      </c>
      <c r="C16" s="60">
        <v>700</v>
      </c>
      <c r="D16" s="60">
        <v>0</v>
      </c>
      <c r="E16" s="60">
        <v>3000</v>
      </c>
      <c r="F16" s="60">
        <v>450.03043000000002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16.985588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1.9025837000000001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242.02914000000001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78.594999999999999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1.6499379999999999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1.2263793000000001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14.294399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1.5137080999999999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472.72994999999997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11.534302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2.8279234999999998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0.35750284999999998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474.53854000000001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1100.0515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4727.5396000000001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2550.9679999999998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58.511887000000002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111.887474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14.294027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10.556438999999999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971.26030000000003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1.7542215E-2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3.5268638000000001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93.961060000000003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85.421295000000001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66</v>
      </c>
      <c r="E2" s="55">
        <v>2372.4697000000001</v>
      </c>
      <c r="F2" s="55">
        <v>272.60520000000002</v>
      </c>
      <c r="G2" s="55">
        <v>39.197902999999997</v>
      </c>
      <c r="H2" s="55">
        <v>25.079640999999999</v>
      </c>
      <c r="I2" s="55">
        <v>14.118263000000001</v>
      </c>
      <c r="J2" s="55">
        <v>67.489180000000005</v>
      </c>
      <c r="K2" s="55">
        <v>41.353015999999997</v>
      </c>
      <c r="L2" s="55">
        <v>26.13617</v>
      </c>
      <c r="M2" s="55">
        <v>23.688416</v>
      </c>
      <c r="N2" s="55">
        <v>2.2371089999999998</v>
      </c>
      <c r="O2" s="55">
        <v>10.448902</v>
      </c>
      <c r="P2" s="55">
        <v>1024.9874</v>
      </c>
      <c r="Q2" s="55">
        <v>21.343727000000001</v>
      </c>
      <c r="R2" s="55">
        <v>450.03043000000002</v>
      </c>
      <c r="S2" s="55">
        <v>44.79119</v>
      </c>
      <c r="T2" s="55">
        <v>4862.8710000000001</v>
      </c>
      <c r="U2" s="55">
        <v>1.9025837000000001</v>
      </c>
      <c r="V2" s="55">
        <v>16.985588</v>
      </c>
      <c r="W2" s="55">
        <v>242.02914000000001</v>
      </c>
      <c r="X2" s="55">
        <v>78.594999999999999</v>
      </c>
      <c r="Y2" s="55">
        <v>1.6499379999999999</v>
      </c>
      <c r="Z2" s="55">
        <v>1.2263793000000001</v>
      </c>
      <c r="AA2" s="55">
        <v>14.294399</v>
      </c>
      <c r="AB2" s="55">
        <v>1.5137080999999999</v>
      </c>
      <c r="AC2" s="55">
        <v>472.72994999999997</v>
      </c>
      <c r="AD2" s="55">
        <v>11.534302</v>
      </c>
      <c r="AE2" s="55">
        <v>2.8279234999999998</v>
      </c>
      <c r="AF2" s="55">
        <v>0.35750284999999998</v>
      </c>
      <c r="AG2" s="55">
        <v>474.53854000000001</v>
      </c>
      <c r="AH2" s="55">
        <v>339.66144000000003</v>
      </c>
      <c r="AI2" s="55">
        <v>134.87709000000001</v>
      </c>
      <c r="AJ2" s="55">
        <v>1100.0515</v>
      </c>
      <c r="AK2" s="55">
        <v>4727.5396000000001</v>
      </c>
      <c r="AL2" s="55">
        <v>58.511887000000002</v>
      </c>
      <c r="AM2" s="55">
        <v>2550.9679999999998</v>
      </c>
      <c r="AN2" s="55">
        <v>111.887474</v>
      </c>
      <c r="AO2" s="55">
        <v>14.294027</v>
      </c>
      <c r="AP2" s="55">
        <v>9.8572539999999993</v>
      </c>
      <c r="AQ2" s="55">
        <v>4.4367739999999998</v>
      </c>
      <c r="AR2" s="55">
        <v>10.556438999999999</v>
      </c>
      <c r="AS2" s="55">
        <v>971.26030000000003</v>
      </c>
      <c r="AT2" s="55">
        <v>1.7542215E-2</v>
      </c>
      <c r="AU2" s="55">
        <v>3.5268638000000001</v>
      </c>
      <c r="AV2" s="55">
        <v>93.961060000000003</v>
      </c>
      <c r="AW2" s="55">
        <v>85.421295000000001</v>
      </c>
      <c r="AX2" s="55">
        <v>0.13438615000000001</v>
      </c>
      <c r="AY2" s="55">
        <v>1.4840571</v>
      </c>
      <c r="AZ2" s="55">
        <v>202.00554</v>
      </c>
      <c r="BA2" s="55">
        <v>27.742090000000001</v>
      </c>
      <c r="BB2" s="55">
        <v>7.48482</v>
      </c>
      <c r="BC2" s="55">
        <v>9.2410700000000006</v>
      </c>
      <c r="BD2" s="55">
        <v>11.013977000000001</v>
      </c>
      <c r="BE2" s="55">
        <v>0.76992875000000005</v>
      </c>
      <c r="BF2" s="55">
        <v>3.8225012</v>
      </c>
      <c r="BG2" s="55">
        <v>4.5795576000000001E-4</v>
      </c>
      <c r="BH2" s="55">
        <v>5.6595579999999999E-4</v>
      </c>
      <c r="BI2" s="55">
        <v>6.2287615999999997E-4</v>
      </c>
      <c r="BJ2" s="55">
        <v>2.0258327999999999E-2</v>
      </c>
      <c r="BK2" s="55">
        <v>3.5227366999999997E-5</v>
      </c>
      <c r="BL2" s="55">
        <v>0.16277894000000001</v>
      </c>
      <c r="BM2" s="55">
        <v>2.4028375</v>
      </c>
      <c r="BN2" s="55">
        <v>0.78210550000000001</v>
      </c>
      <c r="BO2" s="55">
        <v>47.736767</v>
      </c>
      <c r="BP2" s="55">
        <v>6.9302697000000002</v>
      </c>
      <c r="BQ2" s="55">
        <v>12.968842</v>
      </c>
      <c r="BR2" s="55">
        <v>48.731990000000003</v>
      </c>
      <c r="BS2" s="55">
        <v>35.983673000000003</v>
      </c>
      <c r="BT2" s="55">
        <v>9.7491959999999995</v>
      </c>
      <c r="BU2" s="55">
        <v>4.5104743999999997E-3</v>
      </c>
      <c r="BV2" s="55">
        <v>1.9010183999999999E-2</v>
      </c>
      <c r="BW2" s="55">
        <v>0.59789853999999998</v>
      </c>
      <c r="BX2" s="55">
        <v>1.026802</v>
      </c>
      <c r="BY2" s="55">
        <v>5.5188910000000001E-2</v>
      </c>
      <c r="BZ2" s="55">
        <v>4.0545427999999999E-4</v>
      </c>
      <c r="CA2" s="55">
        <v>0.58841350000000003</v>
      </c>
      <c r="CB2" s="55">
        <v>8.1174469999999999E-3</v>
      </c>
      <c r="CC2" s="55">
        <v>6.306109E-2</v>
      </c>
      <c r="CD2" s="55">
        <v>1.2729067000000001</v>
      </c>
      <c r="CE2" s="55">
        <v>3.0109759999999999E-2</v>
      </c>
      <c r="CF2" s="55">
        <v>0.19983238</v>
      </c>
      <c r="CG2" s="55">
        <v>0</v>
      </c>
      <c r="CH2" s="55">
        <v>1.7798386999999999E-2</v>
      </c>
      <c r="CI2" s="55">
        <v>1.2664766999999999E-3</v>
      </c>
      <c r="CJ2" s="55">
        <v>3.1490927000000002</v>
      </c>
      <c r="CK2" s="55">
        <v>8.6051549999999997E-3</v>
      </c>
      <c r="CL2" s="55">
        <v>0.24853802</v>
      </c>
      <c r="CM2" s="55">
        <v>2.2670503000000002</v>
      </c>
      <c r="CN2" s="55">
        <v>2004.3679</v>
      </c>
      <c r="CO2" s="55">
        <v>3483.6235000000001</v>
      </c>
      <c r="CP2" s="55">
        <v>1902.8375000000001</v>
      </c>
      <c r="CQ2" s="55">
        <v>727.92020000000002</v>
      </c>
      <c r="CR2" s="55">
        <v>443.67444</v>
      </c>
      <c r="CS2" s="55">
        <v>364.57672000000002</v>
      </c>
      <c r="CT2" s="55">
        <v>2055.2458000000001</v>
      </c>
      <c r="CU2" s="55">
        <v>1168.7239999999999</v>
      </c>
      <c r="CV2" s="55">
        <v>1185.8323</v>
      </c>
      <c r="CW2" s="55">
        <v>1303.2113999999999</v>
      </c>
      <c r="CX2" s="55">
        <v>386.01535000000001</v>
      </c>
      <c r="CY2" s="55">
        <v>2594.7804999999998</v>
      </c>
      <c r="CZ2" s="55">
        <v>1173.5094999999999</v>
      </c>
      <c r="DA2" s="55">
        <v>2950.7123999999999</v>
      </c>
      <c r="DB2" s="55">
        <v>2872.1694000000002</v>
      </c>
      <c r="DC2" s="55">
        <v>4096.5290000000005</v>
      </c>
      <c r="DD2" s="55">
        <v>7165.0330000000004</v>
      </c>
      <c r="DE2" s="55">
        <v>1393.4724000000001</v>
      </c>
      <c r="DF2" s="55">
        <v>3442.8139999999999</v>
      </c>
      <c r="DG2" s="55">
        <v>1570.9395999999999</v>
      </c>
      <c r="DH2" s="55">
        <v>93.340329999999994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27.742090000000001</v>
      </c>
      <c r="B6">
        <f>BB2</f>
        <v>7.48482</v>
      </c>
      <c r="C6">
        <f>BC2</f>
        <v>9.2410700000000006</v>
      </c>
      <c r="D6">
        <f>BD2</f>
        <v>11.013977000000001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20451</v>
      </c>
      <c r="C2" s="51">
        <f ca="1">YEAR(TODAY())-YEAR(B2)+IF(TODAY()&gt;=DATE(YEAR(TODAY()),MONTH(B2),DAY(B2)),0,-1)</f>
        <v>65</v>
      </c>
      <c r="E2" s="47">
        <v>166.8</v>
      </c>
      <c r="F2" s="48" t="s">
        <v>275</v>
      </c>
      <c r="G2" s="47">
        <v>70.099999999999994</v>
      </c>
      <c r="H2" s="46" t="s">
        <v>40</v>
      </c>
      <c r="I2" s="67">
        <f>ROUND(G3/E3^2,1)</f>
        <v>25.2</v>
      </c>
    </row>
    <row r="3" spans="1:9" x14ac:dyDescent="0.3">
      <c r="E3" s="46">
        <f>E2/100</f>
        <v>1.6680000000000001</v>
      </c>
      <c r="F3" s="46" t="s">
        <v>39</v>
      </c>
      <c r="G3" s="46">
        <f>G2</f>
        <v>70.099999999999994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성호기, ID : H1900772)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09:25:57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65</v>
      </c>
      <c r="G12" s="89"/>
      <c r="H12" s="89"/>
      <c r="I12" s="89"/>
      <c r="K12" s="118">
        <f>'개인정보 및 신체계측 입력'!E2</f>
        <v>166.8</v>
      </c>
      <c r="L12" s="119"/>
      <c r="M12" s="112">
        <f>'개인정보 및 신체계측 입력'!G2</f>
        <v>70.099999999999994</v>
      </c>
      <c r="N12" s="113"/>
      <c r="O12" s="108" t="s">
        <v>270</v>
      </c>
      <c r="P12" s="102"/>
      <c r="Q12" s="85">
        <f>'개인정보 및 신체계측 입력'!I2</f>
        <v>25.2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성호기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71.872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10.334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17.792999999999999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13.9</v>
      </c>
      <c r="L72" s="34" t="s">
        <v>52</v>
      </c>
      <c r="M72" s="34">
        <f>ROUND('DRIs DATA'!K8,1)</f>
        <v>4.9000000000000004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60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141.55000000000001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78.599999999999994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100.91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59.32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315.17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142.94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2021-08-24T01:45:01Z</dcterms:modified>
</cp:coreProperties>
</file>