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<sst xmlns="http://schemas.openxmlformats.org/spreadsheetml/2006/main" count="692" uniqueCount="337">
  <si>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</si>
  <si>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</si>
  <si>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</si>
  <si>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</si>
  <si>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</si>
  <si>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</si>
  <si>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</si>
  <si>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</si>
  <si>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</si>
  <si>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</si>
  <si>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</si>
  <si>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</si>
  <si>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</si>
  <si>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</si>
  <si>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</si>
  <si>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</si>
  <si>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</si>
  <si>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</si>
  <si>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</si>
  <si>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</si>
  <si>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</si>
  <si>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</si>
  <si>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</si>
  <si>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</si>
  <si>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</si>
  <si>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</si>
  <si>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</si>
  <si>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</si>
  <si>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</si>
  <si>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</si>
  <si>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</si>
  <si>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</si>
  <si>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</si>
  <si>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</si>
  <si>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</si>
  <si>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</si>
  <si>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</si>
  <si>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</si>
  <si>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</si>
  <si>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</si>
  <si>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</si>
  <si>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</si>
  <si>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</si>
  <si>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</si>
  <si>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</si>
  <si>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</si>
  <si>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</si>
  <si>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</si>
  <si>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</si>
  <si>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</si>
  <si>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</si>
  <si>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</si>
  <si>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</si>
  <si>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</si>
  <si>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</si>
  <si>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</si>
  <si>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</si>
  <si>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</si>
  <si>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</si>
  <si>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</si>
  <si>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</si>
  <si>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</si>
  <si>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</si>
  <si>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</si>
  <si>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</si>
  <si>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</si>
  <si>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</si>
  <si>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</si>
  <si>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</si>
  <si>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</si>
  <si>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</si>
  <si>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</si>
  <si>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</si>
  <si>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</si>
  <si>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</si>
  <si>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</si>
  <si>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</si>
  <si>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</si>
  <si>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</si>
  <si>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</si>
  <si>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</si>
  <si>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</si>
  <si>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</si>
  <si>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</si>
  <si>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</si>
  <si>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</si>
  <si>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</si>
  <si>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</si>
  <si>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</si>
  <si>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</si>
  <si>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</si>
  <si>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</si>
  <si>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</si>
  <si>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</si>
  <si>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</si>
  <si>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</si>
  <si>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</si>
  <si>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</si>
  <si>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</si>
  <si>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</si>
  <si>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</si>
  <si>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</si>
  <si>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</si>
  <si>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</si>
  <si>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</si>
  <si>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</si>
  <si>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</si>
  <si>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</si>
  <si>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</si>
  <si>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</si>
  <si>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</si>
  <si>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</si>
  <si>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</si>
  <si>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</si>
  <si>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</si>
  <si>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</si>
  <si>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</si>
  <si>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</si>
  <si>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</si>
  <si>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</si>
  <si>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</si>
  <si>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</si>
  <si>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</si>
  <si>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</si>
  <si>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</si>
  <si>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</si>
  <si>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</si>
  <si>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</si>
  <si>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</si>
  <si>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</si>
  <si>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</si>
  <si>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</si>
  <si>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</si>
  <si>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</si>
  <si>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</si>
  <si>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</si>
  <si>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</si>
  <si>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</si>
  <si>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</si>
  <si>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</si>
  <si>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</si>
  <si>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</si>
  <si>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</si>
  <si>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</si>
  <si>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</si>
  <si>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</si>
  <si>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</si>
  <si>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</si>
  <si>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</si>
  <si>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</si>
  <si>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</si>
  <si>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</si>
  <si>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</si>
  <si>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</si>
  <si>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</si>
  <si>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</si>
  <si>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</si>
  <si>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</si>
  <si>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</si>
  <si>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</si>
  <si>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</si>
  <si>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</si>
  <si>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</si>
  <si>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</si>
  <si>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</si>
  <si>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</si>
  <si>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</si>
  <si>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</si>
  <si>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</si>
  <si>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</si>
  <si>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</si>
  <si>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</si>
  <si>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</si>
  <si>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</si>
  <si>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</si>
  <si>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</si>
  <si>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</si>
  <si>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</si>
  <si>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</si>
  <si>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</si>
  <si>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</si>
  <si>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</si>
  <si>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</si>
  <si>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</si>
  <si>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</si>
  <si>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</si>
  <si>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</si>
  <si>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</si>
  <si>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</si>
  <si>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</si>
  <si>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</si>
  <si>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</si>
  <si>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</si>
  <si>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</si>
  <si>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</si>
  <si>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</si>
  <si>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</si>
  <si>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</si>
  <si>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</si>
  <si>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</si>
  <si>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</si>
  <si>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</si>
  <si>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</si>
  <si>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</si>
  <si>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</si>
  <si>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</si>
  <si>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</si>
  <si>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</si>
  <si>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</si>
  <si>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</si>
  <si>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</si>
  <si>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</si>
  <si>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</si>
  <si>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</si>
  <si>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</si>
  <si>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</si>
  <si>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</si>
  <si>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</si>
  <si>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</si>
  <si>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</si>
  <si>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</si>
  <si>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</si>
  <si>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</si>
  <si>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</si>
  <si>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</si>
  <si>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</si>
  <si>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</si>
  <si>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</si>
  <si>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</si>
  <si>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</si>
  <si>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</si>
  <si>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</si>
  <si>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</si>
  <si>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</si>
  <si>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</si>
  <si>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</si>
  <si>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</si>
  <si>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</si>
  <si>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</si>
  <si>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</si>
  <si>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</si>
  <si>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</si>
  <si>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</si>
  <si>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</si>
  <si>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</si>
  <si>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</si>
  <si>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</si>
  <si>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</si>
  <si>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</si>
  <si>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</si>
  <si>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</si>
  <si>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</si>
  <si>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</si>
  <si>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</si>
  <si>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</si>
  <si>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</si>
  <si>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</si>
  <si>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</si>
  <si>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</si>
  <si>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</si>
  <si>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</si>
  <si>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</si>
  <si>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</si>
  <si>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</si>
  <si>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</si>
  <si>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</si>
  <si>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</si>
  <si>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</si>
  <si>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</si>
  <si>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</si>
  <si>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</si>
  <si>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</si>
  <si>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</si>
  <si>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</si>
  <si>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</si>
  <si>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</si>
  <si>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</si>
  <si>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</si>
  <si>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</si>
  <si>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</si>
  <si>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</si>
  <si>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</si>
  <si>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비타민A</t>
    <phoneticPr fontId="1" type="noConversion"/>
  </si>
  <si>
    <t>마그네슘</t>
    <phoneticPr fontId="1" type="noConversion"/>
  </si>
  <si>
    <t>몰리브덴(ug/일)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</si>
  <si>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</si>
  <si>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</si>
  <si>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</si>
  <si>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</si>
  <si>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</si>
  <si>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</si>
  <si>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비타민C</t>
    <phoneticPr fontId="1" type="noConversion"/>
  </si>
  <si>
    <t>니아신</t>
    <phoneticPr fontId="1" type="noConversion"/>
  </si>
  <si>
    <t>셀레늄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</si>
  <si>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</si>
  <si>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</si>
  <si>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</si>
  <si>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</si>
  <si>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</si>
  <si>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</si>
  <si>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</si>
  <si>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단백질(g/일)</t>
    <phoneticPr fontId="1" type="noConversion"/>
  </si>
  <si>
    <t>섭취비율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</si>
  <si>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</si>
  <si>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</si>
  <si>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</si>
  <si>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</si>
  <si>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</si>
  <si>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</si>
  <si>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</si>
  <si>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</si>
  <si>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</si>
  <si>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</si>
  <si>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</si>
  <si>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</si>
  <si>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</si>
  <si>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</si>
  <si>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</si>
  <si>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</si>
  <si>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</si>
  <si>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</si>
  <si>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</si>
  <si>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</si>
  <si>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</si>
  <si>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</si>
  <si>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</si>
  <si>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지방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</si>
  <si>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</si>
  <si>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</si>
  <si>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</si>
  <si>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비타민B12</t>
    <phoneticPr fontId="1" type="noConversion"/>
  </si>
  <si>
    <t>망간</t>
    <phoneticPr fontId="1" type="noConversion"/>
  </si>
  <si>
    <t>M</t>
  </si>
  <si>
    <t>(설문지 : FFQ 95문항 설문지, 사용자 : 김순열, ID : H1900774)</t>
  </si>
  <si>
    <t>2021년 08월 24일 09:28:06</t>
  </si>
  <si>
    <t>H1900774</t>
  </si>
  <si>
    <t>김순열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</si>
</sst>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81.013829999999999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2360"/>
        <c:axId val="507512752"/>
      </c:barChart>
      <c:catAx>
        <c:axId val="5075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2752"/>
        <c:crosses val="autoZero"/>
        <c:auto val="1"/>
        <c:lblAlgn val="ctr"/>
        <c:lblOffset val="100"/>
        <c:noMultiLvlLbl val="0"/>
      </c:catAx>
      <c:valAx>
        <c:axId val="5075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2.8044552999999999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95248"/>
        <c:axId val="259696032"/>
      </c:barChart>
      <c:catAx>
        <c:axId val="2596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696032"/>
        <c:crosses val="autoZero"/>
        <c:auto val="1"/>
        <c:lblAlgn val="ctr"/>
        <c:lblOffset val="100"/>
        <c:noMultiLvlLbl val="0"/>
      </c:catAx>
      <c:valAx>
        <c:axId val="2596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1.255622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0368"/>
        <c:axId val="725212328"/>
      </c:barChart>
      <c:catAx>
        <c:axId val="725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2328"/>
        <c:crosses val="autoZero"/>
        <c:auto val="1"/>
        <c:lblAlgn val="ctr"/>
        <c:lblOffset val="100"/>
        <c:noMultiLvlLbl val="0"/>
      </c:catAx>
      <c:valAx>
        <c:axId val="7252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1264.8335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1152"/>
        <c:axId val="725216248"/>
      </c:barChart>
      <c:catAx>
        <c:axId val="7252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248"/>
        <c:crosses val="autoZero"/>
        <c:auto val="1"/>
        <c:lblAlgn val="ctr"/>
        <c:lblOffset val="100"/>
        <c:noMultiLvlLbl val="0"/>
      </c:catAx>
      <c:valAx>
        <c:axId val="7252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3660.3276000000001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192"/>
        <c:axId val="725216640"/>
      </c:barChart>
      <c:catAx>
        <c:axId val="7252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640"/>
        <c:crosses val="autoZero"/>
        <c:auto val="1"/>
        <c:lblAlgn val="ctr"/>
        <c:lblOffset val="100"/>
        <c:noMultiLvlLbl val="0"/>
      </c:catAx>
      <c:valAx>
        <c:axId val="72521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128.83573999999999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5856"/>
        <c:axId val="725211936"/>
      </c:barChart>
      <c:catAx>
        <c:axId val="7252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1936"/>
        <c:crosses val="autoZero"/>
        <c:auto val="1"/>
        <c:lblAlgn val="ctr"/>
        <c:lblOffset val="100"/>
        <c:noMultiLvlLbl val="0"/>
      </c:catAx>
      <c:valAx>
        <c:axId val="7252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172.63197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3504"/>
        <c:axId val="725213896"/>
      </c:barChart>
      <c:catAx>
        <c:axId val="7252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3896"/>
        <c:crosses val="autoZero"/>
        <c:auto val="1"/>
        <c:lblAlgn val="ctr"/>
        <c:lblOffset val="100"/>
        <c:noMultiLvlLbl val="0"/>
      </c:catAx>
      <c:valAx>
        <c:axId val="7252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11.818023999999999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4288"/>
        <c:axId val="725214680"/>
      </c:barChart>
      <c:catAx>
        <c:axId val="7252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4680"/>
        <c:crosses val="autoZero"/>
        <c:auto val="1"/>
        <c:lblAlgn val="ctr"/>
        <c:lblOffset val="100"/>
        <c:noMultiLvlLbl val="0"/>
      </c:catAx>
      <c:valAx>
        <c:axId val="72521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853.72699999999998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976"/>
        <c:axId val="742982736"/>
      </c:barChart>
      <c:catAx>
        <c:axId val="7252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2736"/>
        <c:crosses val="autoZero"/>
        <c:auto val="1"/>
        <c:lblAlgn val="ctr"/>
        <c:lblOffset val="100"/>
        <c:noMultiLvlLbl val="0"/>
      </c:catAx>
      <c:valAx>
        <c:axId val="7429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7.9222070000000006E-2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0776"/>
        <c:axId val="742981560"/>
      </c:barChart>
      <c:catAx>
        <c:axId val="7429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560"/>
        <c:crosses val="autoZero"/>
        <c:auto val="1"/>
        <c:lblAlgn val="ctr"/>
        <c:lblOffset val="100"/>
        <c:noMultiLvlLbl val="0"/>
      </c:catAx>
      <c:valAx>
        <c:axId val="7429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3.577448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3912"/>
        <c:axId val="742984696"/>
      </c:barChart>
      <c:catAx>
        <c:axId val="7429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696"/>
        <c:crosses val="autoZero"/>
        <c:auto val="1"/>
        <c:lblAlgn val="ctr"/>
        <c:lblOffset val="100"/>
        <c:noMultiLvlLbl val="0"/>
      </c:catAx>
      <c:valAx>
        <c:axId val="7429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29.430029999999999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1184"/>
        <c:axId val="507514320"/>
      </c:barChart>
      <c:catAx>
        <c:axId val="5075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4320"/>
        <c:crosses val="autoZero"/>
        <c:auto val="1"/>
        <c:lblAlgn val="ctr"/>
        <c:lblOffset val="100"/>
        <c:noMultiLvlLbl val="0"/>
      </c:catAx>
      <c:valAx>
        <c:axId val="50751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181.08412000000001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992"/>
        <c:axId val="742981952"/>
      </c:barChart>
      <c:catAx>
        <c:axId val="742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952"/>
        <c:crosses val="autoZero"/>
        <c:auto val="1"/>
        <c:lblAlgn val="ctr"/>
        <c:lblOffset val="100"/>
        <c:noMultiLvlLbl val="0"/>
      </c:catAx>
      <c:valAx>
        <c:axId val="7429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89.614745999999997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1168"/>
        <c:axId val="742984304"/>
      </c:barChart>
      <c:catAx>
        <c:axId val="7429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304"/>
        <c:crosses val="autoZero"/>
        <c:auto val="1"/>
        <c:lblAlgn val="ctr"/>
        <c:lblOffset val="100"/>
        <c:noMultiLvlLbl val="0"/>
      </c:catAx>
      <c:valAx>
        <c:axId val="7429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5.91</c:v>
                </c:pt>
                <c:pt idx="1">
                  <c:v>21.172000000000001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985088"/>
        <c:axId val="742978424"/>
      </c:barChart>
      <c:catAx>
        <c:axId val="742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78424"/>
        <c:crosses val="autoZero"/>
        <c:auto val="1"/>
        <c:lblAlgn val="ctr"/>
        <c:lblOffset val="100"/>
        <c:noMultiLvlLbl val="0"/>
      </c:catAx>
      <c:valAx>
        <c:axId val="7429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11.816812000000001</c:v>
                </c:pt>
                <c:pt idx="1">
                  <c:v>14.173727</c:v>
                </c:pt>
                <c:pt idx="2">
                  <c:v>14.874566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631.86395000000005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600"/>
        <c:axId val="742980384"/>
      </c:barChart>
      <c:catAx>
        <c:axId val="742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0384"/>
        <c:crosses val="autoZero"/>
        <c:auto val="1"/>
        <c:lblAlgn val="ctr"/>
        <c:lblOffset val="100"/>
        <c:noMultiLvlLbl val="0"/>
      </c:catAx>
      <c:valAx>
        <c:axId val="74298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23.124542000000002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3320"/>
        <c:axId val="506746656"/>
      </c:barChart>
      <c:catAx>
        <c:axId val="5067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6656"/>
        <c:crosses val="autoZero"/>
        <c:auto val="1"/>
        <c:lblAlgn val="ctr"/>
        <c:lblOffset val="100"/>
        <c:noMultiLvlLbl val="0"/>
      </c:catAx>
      <c:valAx>
        <c:axId val="506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68.97</c:v>
                </c:pt>
                <c:pt idx="1">
                  <c:v>12.666</c:v>
                </c:pt>
                <c:pt idx="2">
                  <c:v>18.364000000000001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52144"/>
        <c:axId val="506747832"/>
      </c:barChart>
      <c:catAx>
        <c:axId val="5067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7832"/>
        <c:crosses val="autoZero"/>
        <c:auto val="1"/>
        <c:lblAlgn val="ctr"/>
        <c:lblOffset val="100"/>
        <c:noMultiLvlLbl val="0"/>
      </c:catAx>
      <c:valAx>
        <c:axId val="506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2222.7550999999999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7048"/>
        <c:axId val="506745872"/>
      </c:barChart>
      <c:catAx>
        <c:axId val="5067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5872"/>
        <c:crosses val="autoZero"/>
        <c:auto val="1"/>
        <c:lblAlgn val="ctr"/>
        <c:lblOffset val="100"/>
        <c:noMultiLvlLbl val="0"/>
      </c:catAx>
      <c:valAx>
        <c:axId val="506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112.23269999999999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2536"/>
        <c:axId val="506749008"/>
      </c:barChart>
      <c:catAx>
        <c:axId val="50675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008"/>
        <c:crosses val="autoZero"/>
        <c:auto val="1"/>
        <c:lblAlgn val="ctr"/>
        <c:lblOffset val="100"/>
        <c:noMultiLvlLbl val="0"/>
      </c:catAx>
      <c:valAx>
        <c:axId val="5067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573.32349999999997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224"/>
        <c:axId val="506750184"/>
      </c:barChart>
      <c:catAx>
        <c:axId val="506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50184"/>
        <c:crosses val="autoZero"/>
        <c:auto val="1"/>
        <c:lblAlgn val="ctr"/>
        <c:lblOffset val="100"/>
        <c:noMultiLvlLbl val="0"/>
      </c:catAx>
      <c:valAx>
        <c:axId val="5067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6.3856086999999997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09616"/>
        <c:axId val="507513928"/>
      </c:barChart>
      <c:catAx>
        <c:axId val="5075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3928"/>
        <c:crosses val="autoZero"/>
        <c:auto val="1"/>
        <c:lblAlgn val="ctr"/>
        <c:lblOffset val="100"/>
        <c:noMultiLvlLbl val="0"/>
      </c:catAx>
      <c:valAx>
        <c:axId val="5075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6765.5722999999998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616"/>
        <c:axId val="506749400"/>
      </c:barChart>
      <c:catAx>
        <c:axId val="5067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400"/>
        <c:crosses val="autoZero"/>
        <c:auto val="1"/>
        <c:lblAlgn val="ctr"/>
        <c:lblOffset val="100"/>
        <c:noMultiLvlLbl val="0"/>
      </c:catAx>
      <c:valAx>
        <c:axId val="506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18.452911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1360"/>
        <c:axId val="747439800"/>
      </c:barChart>
      <c:catAx>
        <c:axId val="5067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9800"/>
        <c:crosses val="autoZero"/>
        <c:auto val="1"/>
        <c:lblAlgn val="ctr"/>
        <c:lblOffset val="100"/>
        <c:noMultiLvlLbl val="0"/>
      </c:catAx>
      <c:valAx>
        <c:axId val="7474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2.1089807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39016"/>
        <c:axId val="747438624"/>
      </c:barChart>
      <c:catAx>
        <c:axId val="7474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8624"/>
        <c:crosses val="autoZero"/>
        <c:auto val="1"/>
        <c:lblAlgn val="ctr"/>
        <c:lblOffset val="100"/>
        <c:noMultiLvlLbl val="0"/>
      </c:catAx>
      <c:valAx>
        <c:axId val="7474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341.51240000000001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900016"/>
        <c:axId val="257893744"/>
      </c:barChart>
      <c:catAx>
        <c:axId val="2579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3744"/>
        <c:crosses val="autoZero"/>
        <c:auto val="1"/>
        <c:lblAlgn val="ctr"/>
        <c:lblOffset val="100"/>
        <c:noMultiLvlLbl val="0"/>
      </c:catAx>
      <c:valAx>
        <c:axId val="25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90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1.7167825999999999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448"/>
        <c:axId val="257896880"/>
      </c:barChart>
      <c:catAx>
        <c:axId val="2578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880"/>
        <c:crosses val="autoZero"/>
        <c:auto val="1"/>
        <c:lblAlgn val="ctr"/>
        <c:lblOffset val="100"/>
        <c:noMultiLvlLbl val="0"/>
      </c:catAx>
      <c:valAx>
        <c:axId val="25789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17.306678999999999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2960"/>
        <c:axId val="257896488"/>
      </c:barChart>
      <c:catAx>
        <c:axId val="2578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488"/>
        <c:crosses val="autoZero"/>
        <c:auto val="1"/>
        <c:lblAlgn val="ctr"/>
        <c:lblOffset val="100"/>
        <c:noMultiLvlLbl val="0"/>
      </c:catAx>
      <c:valAx>
        <c:axId val="2578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2.1089807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3352"/>
        <c:axId val="257897664"/>
      </c:barChart>
      <c:catAx>
        <c:axId val="25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7664"/>
        <c:crosses val="autoZero"/>
        <c:auto val="1"/>
        <c:lblAlgn val="ctr"/>
        <c:lblOffset val="100"/>
        <c:noMultiLvlLbl val="0"/>
      </c:catAx>
      <c:valAx>
        <c:axId val="2578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678.13679999999999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840"/>
        <c:axId val="257899232"/>
      </c:barChart>
      <c:catAx>
        <c:axId val="2578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9232"/>
        <c:crosses val="autoZero"/>
        <c:auto val="1"/>
        <c:lblAlgn val="ctr"/>
        <c:lblOffset val="100"/>
        <c:noMultiLvlLbl val="0"/>
      </c:catAx>
      <c:valAx>
        <c:axId val="25789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10.106864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5104"/>
        <c:axId val="507510400"/>
      </c:barChart>
      <c:catAx>
        <c:axId val="5075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0400"/>
        <c:crosses val="autoZero"/>
        <c:auto val="1"/>
        <c:lblAlgn val="ctr"/>
        <c:lblOffset val="100"/>
        <c:noMultiLvlLbl val="0"/>
      </c:catAx>
      <c:valAx>
        <c:axId val="5075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김순열, ID : H1900774)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09:28:06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2000</v>
      </c>
      <c r="C6" s="59">
        <f>'DRIs DATA 입력'!C6</f>
        <v>2222.7550999999999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81.013829999999999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29.430029999999999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68.97</v>
      </c>
      <c r="G8" s="59">
        <f>'DRIs DATA 입력'!G8</f>
        <v>12.666</v>
      </c>
      <c r="H8" s="59">
        <f>'DRIs DATA 입력'!H8</f>
        <v>18.364000000000001</v>
      </c>
      <c r="I8" s="55"/>
      <c r="J8" s="59" t="s">
        <v>215</v>
      </c>
      <c r="K8" s="59">
        <f>'DRIs DATA 입력'!K8</f>
        <v>5.91</v>
      </c>
      <c r="L8" s="59">
        <f>'DRIs DATA 입력'!L8</f>
        <v>21.172000000000001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631.86395000000005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23.124542000000002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6.3856086999999997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341.51240000000001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112.23269999999999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2.2300038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1.7167825999999999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17.306678999999999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2.1089807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678.13679999999999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10.106864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2.8044552999999999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1.255622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573.32349999999997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1264.8335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6765.5722999999998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3660.3276000000001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128.83573999999999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172.63197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18.452911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11.818023999999999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853.72699999999998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7.9222070000000006E-2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3.577448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181.08412000000001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89.614745999999997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61" sqref="L61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285</v>
      </c>
      <c r="B1" s="55" t="s">
        <v>333</v>
      </c>
      <c r="G1" s="56" t="s">
        <v>295</v>
      </c>
      <c r="H1" s="55" t="s">
        <v>334</v>
      </c>
    </row>
    <row r="3" spans="1:27" x14ac:dyDescent="0.3">
      <c r="A3" s="65" t="s">
        <v>296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286</v>
      </c>
      <c r="B4" s="66"/>
      <c r="C4" s="66"/>
      <c r="E4" s="62" t="s">
        <v>287</v>
      </c>
      <c r="F4" s="63"/>
      <c r="G4" s="63"/>
      <c r="H4" s="64"/>
      <c r="J4" s="62" t="s">
        <v>297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288</v>
      </c>
      <c r="V4" s="66"/>
      <c r="W4" s="66"/>
      <c r="X4" s="66"/>
      <c r="Y4" s="66"/>
      <c r="Z4" s="66"/>
    </row>
    <row r="5" spans="1:27" x14ac:dyDescent="0.3">
      <c r="A5" s="60"/>
      <c r="B5" s="60" t="s">
        <v>298</v>
      </c>
      <c r="C5" s="60" t="s">
        <v>276</v>
      </c>
      <c r="E5" s="60"/>
      <c r="F5" s="60" t="s">
        <v>49</v>
      </c>
      <c r="G5" s="60" t="s">
        <v>326</v>
      </c>
      <c r="H5" s="60" t="s">
        <v>45</v>
      </c>
      <c r="J5" s="60"/>
      <c r="K5" s="60" t="s">
        <v>299</v>
      </c>
      <c r="L5" s="60" t="s">
        <v>289</v>
      </c>
      <c r="N5" s="60"/>
      <c r="O5" s="60" t="s">
        <v>277</v>
      </c>
      <c r="P5" s="60" t="s">
        <v>300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300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286</v>
      </c>
      <c r="B6" s="60">
        <v>2000</v>
      </c>
      <c r="C6" s="60">
        <v>2222.7550999999999</v>
      </c>
      <c r="E6" s="60" t="s">
        <v>280</v>
      </c>
      <c r="F6" s="60">
        <v>55</v>
      </c>
      <c r="G6" s="60">
        <v>15</v>
      </c>
      <c r="H6" s="60">
        <v>7</v>
      </c>
      <c r="J6" s="60" t="s">
        <v>280</v>
      </c>
      <c r="K6" s="60">
        <v>0.1</v>
      </c>
      <c r="L6" s="60">
        <v>4</v>
      </c>
      <c r="N6" s="60" t="s">
        <v>301</v>
      </c>
      <c r="O6" s="60">
        <v>45</v>
      </c>
      <c r="P6" s="60">
        <v>55</v>
      </c>
      <c r="Q6" s="60">
        <v>0</v>
      </c>
      <c r="R6" s="60">
        <v>0</v>
      </c>
      <c r="S6" s="60">
        <v>81.013829999999999</v>
      </c>
      <c r="U6" s="60" t="s">
        <v>281</v>
      </c>
      <c r="V6" s="60">
        <v>0</v>
      </c>
      <c r="W6" s="60">
        <v>0</v>
      </c>
      <c r="X6" s="60">
        <v>25</v>
      </c>
      <c r="Y6" s="60">
        <v>0</v>
      </c>
      <c r="Z6" s="60">
        <v>29.430029999999999</v>
      </c>
    </row>
    <row r="7" spans="1:27" x14ac:dyDescent="0.3">
      <c r="E7" s="60" t="s">
        <v>327</v>
      </c>
      <c r="F7" s="60">
        <v>65</v>
      </c>
      <c r="G7" s="60">
        <v>30</v>
      </c>
      <c r="H7" s="60">
        <v>20</v>
      </c>
      <c r="J7" s="60" t="s">
        <v>327</v>
      </c>
      <c r="K7" s="60">
        <v>1</v>
      </c>
      <c r="L7" s="60">
        <v>10</v>
      </c>
    </row>
    <row r="8" spans="1:27" x14ac:dyDescent="0.3">
      <c r="E8" s="60" t="s">
        <v>302</v>
      </c>
      <c r="F8" s="60">
        <v>68.97</v>
      </c>
      <c r="G8" s="60">
        <v>12.666</v>
      </c>
      <c r="H8" s="60">
        <v>18.364000000000001</v>
      </c>
      <c r="J8" s="60" t="s">
        <v>302</v>
      </c>
      <c r="K8" s="60">
        <v>5.91</v>
      </c>
      <c r="L8" s="60">
        <v>21.172000000000001</v>
      </c>
    </row>
    <row r="13" spans="1:27" x14ac:dyDescent="0.3">
      <c r="A13" s="61" t="s">
        <v>328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282</v>
      </c>
      <c r="B14" s="66"/>
      <c r="C14" s="66"/>
      <c r="D14" s="66"/>
      <c r="E14" s="66"/>
      <c r="F14" s="66"/>
      <c r="H14" s="66" t="s">
        <v>303</v>
      </c>
      <c r="I14" s="66"/>
      <c r="J14" s="66"/>
      <c r="K14" s="66"/>
      <c r="L14" s="66"/>
      <c r="M14" s="66"/>
      <c r="O14" s="66" t="s">
        <v>290</v>
      </c>
      <c r="P14" s="66"/>
      <c r="Q14" s="66"/>
      <c r="R14" s="66"/>
      <c r="S14" s="66"/>
      <c r="T14" s="66"/>
      <c r="V14" s="66" t="s">
        <v>329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300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300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300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300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304</v>
      </c>
      <c r="B16" s="60">
        <v>500</v>
      </c>
      <c r="C16" s="60">
        <v>700</v>
      </c>
      <c r="D16" s="60">
        <v>0</v>
      </c>
      <c r="E16" s="60">
        <v>3000</v>
      </c>
      <c r="F16" s="60">
        <v>631.86395000000005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23.124542000000002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6.3856086999999997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341.51240000000001</v>
      </c>
    </row>
    <row r="23" spans="1:62" x14ac:dyDescent="0.3">
      <c r="A23" s="61" t="s">
        <v>305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291</v>
      </c>
      <c r="B24" s="66"/>
      <c r="C24" s="66"/>
      <c r="D24" s="66"/>
      <c r="E24" s="66"/>
      <c r="F24" s="66"/>
      <c r="H24" s="66" t="s">
        <v>306</v>
      </c>
      <c r="I24" s="66"/>
      <c r="J24" s="66"/>
      <c r="K24" s="66"/>
      <c r="L24" s="66"/>
      <c r="M24" s="66"/>
      <c r="O24" s="66" t="s">
        <v>307</v>
      </c>
      <c r="P24" s="66"/>
      <c r="Q24" s="66"/>
      <c r="R24" s="66"/>
      <c r="S24" s="66"/>
      <c r="T24" s="66"/>
      <c r="V24" s="66" t="s">
        <v>292</v>
      </c>
      <c r="W24" s="66"/>
      <c r="X24" s="66"/>
      <c r="Y24" s="66"/>
      <c r="Z24" s="66"/>
      <c r="AA24" s="66"/>
      <c r="AC24" s="66" t="s">
        <v>308</v>
      </c>
      <c r="AD24" s="66"/>
      <c r="AE24" s="66"/>
      <c r="AF24" s="66"/>
      <c r="AG24" s="66"/>
      <c r="AH24" s="66"/>
      <c r="AJ24" s="66" t="s">
        <v>309</v>
      </c>
      <c r="AK24" s="66"/>
      <c r="AL24" s="66"/>
      <c r="AM24" s="66"/>
      <c r="AN24" s="66"/>
      <c r="AO24" s="66"/>
      <c r="AQ24" s="66" t="s">
        <v>330</v>
      </c>
      <c r="AR24" s="66"/>
      <c r="AS24" s="66"/>
      <c r="AT24" s="66"/>
      <c r="AU24" s="66"/>
      <c r="AV24" s="66"/>
      <c r="AX24" s="66" t="s">
        <v>310</v>
      </c>
      <c r="AY24" s="66"/>
      <c r="AZ24" s="66"/>
      <c r="BA24" s="66"/>
      <c r="BB24" s="66"/>
      <c r="BC24" s="66"/>
      <c r="BE24" s="66" t="s">
        <v>311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300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300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300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300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300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300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300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300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300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112.23269999999999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2.2300038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1.7167825999999999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17.306678999999999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2.1089807</v>
      </c>
      <c r="AJ26" s="60" t="s">
        <v>312</v>
      </c>
      <c r="AK26" s="60">
        <v>320</v>
      </c>
      <c r="AL26" s="60">
        <v>400</v>
      </c>
      <c r="AM26" s="60">
        <v>0</v>
      </c>
      <c r="AN26" s="60">
        <v>1000</v>
      </c>
      <c r="AO26" s="60">
        <v>678.13679999999999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10.106864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2.8044552999999999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1.255622</v>
      </c>
    </row>
    <row r="33" spans="1:68" x14ac:dyDescent="0.3">
      <c r="A33" s="61" t="s">
        <v>313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283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300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300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300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300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300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300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570</v>
      </c>
      <c r="C36" s="60">
        <v>700</v>
      </c>
      <c r="D36" s="60">
        <v>0</v>
      </c>
      <c r="E36" s="60">
        <v>2000</v>
      </c>
      <c r="F36" s="60">
        <v>573.32349999999997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1264.8335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6765.5722999999998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3660.3276000000001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128.83573999999999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172.63197</v>
      </c>
    </row>
    <row r="43" spans="1:68" x14ac:dyDescent="0.3">
      <c r="A43" s="61" t="s">
        <v>317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318</v>
      </c>
      <c r="B44" s="66"/>
      <c r="C44" s="66"/>
      <c r="D44" s="66"/>
      <c r="E44" s="66"/>
      <c r="F44" s="66"/>
      <c r="H44" s="66" t="s">
        <v>319</v>
      </c>
      <c r="I44" s="66"/>
      <c r="J44" s="66"/>
      <c r="K44" s="66"/>
      <c r="L44" s="66"/>
      <c r="M44" s="66"/>
      <c r="O44" s="66" t="s">
        <v>320</v>
      </c>
      <c r="P44" s="66"/>
      <c r="Q44" s="66"/>
      <c r="R44" s="66"/>
      <c r="S44" s="66"/>
      <c r="T44" s="66"/>
      <c r="V44" s="66" t="s">
        <v>321</v>
      </c>
      <c r="W44" s="66"/>
      <c r="X44" s="66"/>
      <c r="Y44" s="66"/>
      <c r="Z44" s="66"/>
      <c r="AA44" s="66"/>
      <c r="AC44" s="66" t="s">
        <v>331</v>
      </c>
      <c r="AD44" s="66"/>
      <c r="AE44" s="66"/>
      <c r="AF44" s="66"/>
      <c r="AG44" s="66"/>
      <c r="AH44" s="66"/>
      <c r="AJ44" s="66" t="s">
        <v>322</v>
      </c>
      <c r="AK44" s="66"/>
      <c r="AL44" s="66"/>
      <c r="AM44" s="66"/>
      <c r="AN44" s="66"/>
      <c r="AO44" s="66"/>
      <c r="AQ44" s="66" t="s">
        <v>293</v>
      </c>
      <c r="AR44" s="66"/>
      <c r="AS44" s="66"/>
      <c r="AT44" s="66"/>
      <c r="AU44" s="66"/>
      <c r="AV44" s="66"/>
      <c r="AX44" s="66" t="s">
        <v>323</v>
      </c>
      <c r="AY44" s="66"/>
      <c r="AZ44" s="66"/>
      <c r="BA44" s="66"/>
      <c r="BB44" s="66"/>
      <c r="BC44" s="66"/>
      <c r="BE44" s="66" t="s">
        <v>324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300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300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300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300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300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300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300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300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300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9</v>
      </c>
      <c r="D46" s="60">
        <v>0</v>
      </c>
      <c r="E46" s="60">
        <v>45</v>
      </c>
      <c r="F46" s="60">
        <v>18.452911</v>
      </c>
      <c r="H46" s="60" t="s">
        <v>24</v>
      </c>
      <c r="I46" s="60">
        <v>7</v>
      </c>
      <c r="J46" s="60">
        <v>9</v>
      </c>
      <c r="K46" s="60">
        <v>0</v>
      </c>
      <c r="L46" s="60">
        <v>35</v>
      </c>
      <c r="M46" s="60">
        <v>11.818023999999999</v>
      </c>
      <c r="O46" s="60" t="s">
        <v>325</v>
      </c>
      <c r="P46" s="60">
        <v>600</v>
      </c>
      <c r="Q46" s="60">
        <v>800</v>
      </c>
      <c r="R46" s="60">
        <v>0</v>
      </c>
      <c r="S46" s="60">
        <v>10000</v>
      </c>
      <c r="T46" s="60">
        <v>853.72699999999998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7.9222070000000006E-2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3.577448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181.08412000000001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89.614745999999997</v>
      </c>
      <c r="AX46" s="60" t="s">
        <v>284</v>
      </c>
      <c r="AY46" s="60"/>
      <c r="AZ46" s="60"/>
      <c r="BA46" s="60"/>
      <c r="BB46" s="60"/>
      <c r="BC46" s="60"/>
      <c r="BE46" s="60" t="s">
        <v>294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3" sqref="F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332</v>
      </c>
      <c r="D2" s="55">
        <v>65</v>
      </c>
      <c r="E2" s="55">
        <v>2222.7550999999999</v>
      </c>
      <c r="F2" s="55">
        <v>304.27276999999998</v>
      </c>
      <c r="G2" s="55">
        <v>55.877144000000001</v>
      </c>
      <c r="H2" s="55">
        <v>33.346690000000002</v>
      </c>
      <c r="I2" s="55">
        <v>22.530455</v>
      </c>
      <c r="J2" s="55">
        <v>81.013829999999999</v>
      </c>
      <c r="K2" s="55">
        <v>43.808197</v>
      </c>
      <c r="L2" s="55">
        <v>37.205635000000001</v>
      </c>
      <c r="M2" s="55">
        <v>29.430029999999999</v>
      </c>
      <c r="N2" s="55">
        <v>2.6950462000000002</v>
      </c>
      <c r="O2" s="55">
        <v>13.210165</v>
      </c>
      <c r="P2" s="55">
        <v>1106.4014999999999</v>
      </c>
      <c r="Q2" s="55">
        <v>30.483844999999999</v>
      </c>
      <c r="R2" s="55">
        <v>631.86395000000005</v>
      </c>
      <c r="S2" s="55">
        <v>88.400180000000006</v>
      </c>
      <c r="T2" s="55">
        <v>6521.5659999999998</v>
      </c>
      <c r="U2" s="55">
        <v>6.3856086999999997</v>
      </c>
      <c r="V2" s="55">
        <v>23.124542000000002</v>
      </c>
      <c r="W2" s="55">
        <v>341.51240000000001</v>
      </c>
      <c r="X2" s="55">
        <v>112.23269999999999</v>
      </c>
      <c r="Y2" s="55">
        <v>2.2300038</v>
      </c>
      <c r="Z2" s="55">
        <v>1.7167825999999999</v>
      </c>
      <c r="AA2" s="55">
        <v>17.306678999999999</v>
      </c>
      <c r="AB2" s="55">
        <v>2.1089807</v>
      </c>
      <c r="AC2" s="55">
        <v>678.13679999999999</v>
      </c>
      <c r="AD2" s="55">
        <v>10.106864</v>
      </c>
      <c r="AE2" s="55">
        <v>2.8044552999999999</v>
      </c>
      <c r="AF2" s="55">
        <v>1.255622</v>
      </c>
      <c r="AG2" s="55">
        <v>573.32349999999997</v>
      </c>
      <c r="AH2" s="55">
        <v>367.06896999999998</v>
      </c>
      <c r="AI2" s="55">
        <v>206.25454999999999</v>
      </c>
      <c r="AJ2" s="55">
        <v>1264.8335</v>
      </c>
      <c r="AK2" s="55">
        <v>6765.5722999999998</v>
      </c>
      <c r="AL2" s="55">
        <v>128.83573999999999</v>
      </c>
      <c r="AM2" s="55">
        <v>3660.3276000000001</v>
      </c>
      <c r="AN2" s="55">
        <v>172.63197</v>
      </c>
      <c r="AO2" s="55">
        <v>18.452911</v>
      </c>
      <c r="AP2" s="55">
        <v>13.753259</v>
      </c>
      <c r="AQ2" s="55">
        <v>4.6996520000000004</v>
      </c>
      <c r="AR2" s="55">
        <v>11.818023999999999</v>
      </c>
      <c r="AS2" s="55">
        <v>853.72699999999998</v>
      </c>
      <c r="AT2" s="55">
        <v>7.9222070000000006E-2</v>
      </c>
      <c r="AU2" s="55">
        <v>3.577448</v>
      </c>
      <c r="AV2" s="55">
        <v>181.08412000000001</v>
      </c>
      <c r="AW2" s="55">
        <v>89.614745999999997</v>
      </c>
      <c r="AX2" s="55">
        <v>0.17572926999999999</v>
      </c>
      <c r="AY2" s="55">
        <v>2.1947280999999998</v>
      </c>
      <c r="AZ2" s="55">
        <v>301.16714000000002</v>
      </c>
      <c r="BA2" s="55">
        <v>40.873317999999998</v>
      </c>
      <c r="BB2" s="55">
        <v>11.816812000000001</v>
      </c>
      <c r="BC2" s="55">
        <v>14.173727</v>
      </c>
      <c r="BD2" s="55">
        <v>14.874566</v>
      </c>
      <c r="BE2" s="55">
        <v>0.90869390000000005</v>
      </c>
      <c r="BF2" s="55">
        <v>4.0568757</v>
      </c>
      <c r="BG2" s="55">
        <v>2.7754896000000001E-3</v>
      </c>
      <c r="BH2" s="55">
        <v>1.3773291999999999E-2</v>
      </c>
      <c r="BI2" s="55">
        <v>1.0835457999999999E-2</v>
      </c>
      <c r="BJ2" s="55">
        <v>5.2594382000000002E-2</v>
      </c>
      <c r="BK2" s="55">
        <v>2.1349920000000001E-4</v>
      </c>
      <c r="BL2" s="55">
        <v>0.21166125</v>
      </c>
      <c r="BM2" s="55">
        <v>2.984661</v>
      </c>
      <c r="BN2" s="55">
        <v>0.77916019999999997</v>
      </c>
      <c r="BO2" s="55">
        <v>59.088090000000001</v>
      </c>
      <c r="BP2" s="55">
        <v>8.2760239999999996</v>
      </c>
      <c r="BQ2" s="55">
        <v>15.939712999999999</v>
      </c>
      <c r="BR2" s="55">
        <v>62.787018000000003</v>
      </c>
      <c r="BS2" s="55">
        <v>51.158749999999998</v>
      </c>
      <c r="BT2" s="55">
        <v>11.010401999999999</v>
      </c>
      <c r="BU2" s="55">
        <v>4.8839296999999997E-2</v>
      </c>
      <c r="BV2" s="55">
        <v>4.6403977999999999E-2</v>
      </c>
      <c r="BW2" s="55">
        <v>0.67965763999999995</v>
      </c>
      <c r="BX2" s="55">
        <v>1.4180766</v>
      </c>
      <c r="BY2" s="55">
        <v>0.11375402</v>
      </c>
      <c r="BZ2" s="55">
        <v>3.2501422999999999E-4</v>
      </c>
      <c r="CA2" s="55">
        <v>0.86759649999999999</v>
      </c>
      <c r="CB2" s="55">
        <v>2.0054964000000002E-2</v>
      </c>
      <c r="CC2" s="55">
        <v>0.14961836000000001</v>
      </c>
      <c r="CD2" s="55">
        <v>1.5468158000000001</v>
      </c>
      <c r="CE2" s="55">
        <v>3.7381156999999998E-2</v>
      </c>
      <c r="CF2" s="55">
        <v>0.34496070000000001</v>
      </c>
      <c r="CG2" s="55">
        <v>0</v>
      </c>
      <c r="CH2" s="55">
        <v>2.7505154E-2</v>
      </c>
      <c r="CI2" s="55">
        <v>1.1704001E-6</v>
      </c>
      <c r="CJ2" s="55">
        <v>3.4909112000000002</v>
      </c>
      <c r="CK2" s="55">
        <v>8.759958E-3</v>
      </c>
      <c r="CL2" s="55">
        <v>0.68306637000000003</v>
      </c>
      <c r="CM2" s="55">
        <v>2.7175340000000001</v>
      </c>
      <c r="CN2" s="55">
        <v>2244.1774999999998</v>
      </c>
      <c r="CO2" s="55">
        <v>3858.6923999999999</v>
      </c>
      <c r="CP2" s="55">
        <v>2414.5767000000001</v>
      </c>
      <c r="CQ2" s="55">
        <v>882.90515000000005</v>
      </c>
      <c r="CR2" s="55">
        <v>497.52886999999998</v>
      </c>
      <c r="CS2" s="55">
        <v>350.0949</v>
      </c>
      <c r="CT2" s="55">
        <v>2302.8544999999999</v>
      </c>
      <c r="CU2" s="55">
        <v>1438.2744</v>
      </c>
      <c r="CV2" s="55">
        <v>1186.3375000000001</v>
      </c>
      <c r="CW2" s="55">
        <v>1628.953</v>
      </c>
      <c r="CX2" s="55">
        <v>506.23477000000003</v>
      </c>
      <c r="CY2" s="55">
        <v>2772.4429</v>
      </c>
      <c r="CZ2" s="55">
        <v>1480.6637000000001</v>
      </c>
      <c r="DA2" s="55">
        <v>3256.17</v>
      </c>
      <c r="DB2" s="55">
        <v>3039.6523000000002</v>
      </c>
      <c r="DC2" s="55">
        <v>4607.55</v>
      </c>
      <c r="DD2" s="55">
        <v>9043.8080000000009</v>
      </c>
      <c r="DE2" s="55">
        <v>1751.6823999999999</v>
      </c>
      <c r="DF2" s="55">
        <v>4159.99</v>
      </c>
      <c r="DG2" s="55">
        <v>1885.2085</v>
      </c>
      <c r="DH2" s="55">
        <v>126.340576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40.873317999999998</v>
      </c>
      <c r="B6">
        <f>BB2</f>
        <v>11.816812000000001</v>
      </c>
      <c r="C6">
        <f>BC2</f>
        <v>14.173727</v>
      </c>
      <c r="D6">
        <f>BD2</f>
        <v>14.874566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20355</v>
      </c>
      <c r="C2" s="51">
        <f ca="1">YEAR(TODAY())-YEAR(B2)+IF(TODAY()&gt;=DATE(YEAR(TODAY()),MONTH(B2),DAY(B2)),0,-1)</f>
        <v>65</v>
      </c>
      <c r="E2" s="47">
        <v>165</v>
      </c>
      <c r="F2" s="48" t="s">
        <v>275</v>
      </c>
      <c r="G2" s="47">
        <v>76.599999999999994</v>
      </c>
      <c r="H2" s="46" t="s">
        <v>40</v>
      </c>
      <c r="I2" s="67">
        <f>ROUND(G3/E3^2,1)</f>
        <v>28.1</v>
      </c>
    </row>
    <row r="3" spans="1:9" x14ac:dyDescent="0.3">
      <c r="E3" s="46">
        <f>E2/100</f>
        <v>1.65</v>
      </c>
      <c r="F3" s="46" t="s">
        <v>39</v>
      </c>
      <c r="G3" s="46">
        <f>G2</f>
        <v>76.599999999999994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44368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김순열, ID : H1900774)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09:28:06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44368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65</v>
      </c>
      <c r="G12" s="89"/>
      <c r="H12" s="89"/>
      <c r="I12" s="89"/>
      <c r="K12" s="118">
        <f>'개인정보 및 신체계측 입력'!E2</f>
        <v>165</v>
      </c>
      <c r="L12" s="119"/>
      <c r="M12" s="112">
        <f>'개인정보 및 신체계측 입력'!G2</f>
        <v>76.599999999999994</v>
      </c>
      <c r="N12" s="113"/>
      <c r="O12" s="108" t="s">
        <v>270</v>
      </c>
      <c r="P12" s="102"/>
      <c r="Q12" s="85">
        <f>'개인정보 및 신체계측 입력'!I2</f>
        <v>28.1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김순열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68.97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12.666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18.364000000000001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21.2</v>
      </c>
      <c r="L72" s="34" t="s">
        <v>52</v>
      </c>
      <c r="M72" s="34">
        <f>ROUND('DRIs DATA'!K8,1)</f>
        <v>5.9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84.25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192.7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112.23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140.6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71.67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451.04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184.53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2000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2021-08-24T01:47:23Z</dcterms:modified>
</cp:coreProperties>
</file>