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4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<sst xmlns="http://schemas.openxmlformats.org/spreadsheetml/2006/main" count="692" uniqueCount="341">
  <si>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</si>
  <si>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</si>
  <si>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</si>
  <si>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</si>
  <si>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</si>
  <si>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</si>
  <si>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</si>
  <si>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</si>
  <si>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</si>
  <si>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</si>
  <si>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</si>
  <si>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</si>
  <si>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</si>
  <si>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</si>
  <si>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</si>
  <si>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</si>
  <si>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</si>
  <si>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</si>
  <si>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</si>
  <si>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</si>
  <si>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</si>
  <si>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</si>
  <si>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</si>
  <si>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</si>
  <si>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</si>
  <si>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</si>
  <si>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</si>
  <si>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</si>
  <si>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</si>
  <si>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</si>
  <si>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</si>
  <si>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</si>
  <si>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</si>
  <si>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</si>
  <si>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</si>
  <si>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</si>
  <si>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</si>
  <si>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</si>
  <si>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</si>
  <si>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</si>
  <si>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</si>
  <si>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</si>
  <si>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</si>
  <si>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</si>
  <si>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</si>
  <si>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</si>
  <si>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</si>
  <si>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</si>
  <si>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</si>
  <si>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</si>
  <si>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</si>
  <si>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</si>
  <si>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</si>
  <si>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</si>
  <si>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</si>
  <si>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</si>
  <si>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</si>
  <si>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</si>
  <si>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</si>
  <si>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</si>
  <si>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</si>
  <si>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</si>
  <si>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</si>
  <si>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</si>
  <si>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</si>
  <si>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</si>
  <si>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</si>
  <si>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</si>
  <si>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</si>
  <si>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</si>
  <si>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</si>
  <si>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</si>
  <si>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</si>
  <si>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</si>
  <si>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</si>
  <si>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</si>
  <si>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</si>
  <si>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</si>
  <si>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</si>
  <si>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</si>
  <si>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</si>
  <si>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</si>
  <si>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</si>
  <si>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</si>
  <si>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</si>
  <si>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</si>
  <si>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</si>
  <si>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</si>
  <si>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</si>
  <si>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</si>
  <si>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</si>
  <si>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</si>
  <si>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</si>
  <si>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</si>
  <si>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</si>
  <si>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</si>
  <si>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</si>
  <si>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</si>
  <si>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</si>
  <si>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</si>
  <si>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</si>
  <si>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</si>
  <si>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</si>
  <si>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</si>
  <si>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</si>
  <si>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</si>
  <si>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</si>
  <si>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</si>
  <si>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</si>
  <si>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</si>
  <si>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</si>
  <si>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</si>
  <si>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</si>
  <si>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</si>
  <si>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</si>
  <si>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</si>
  <si>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</si>
  <si>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</si>
  <si>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</si>
  <si>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</si>
  <si>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</si>
  <si>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</si>
  <si>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</si>
  <si>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</si>
  <si>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</si>
  <si>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</si>
  <si>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</si>
  <si>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</si>
  <si>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</si>
  <si>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</si>
  <si>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</si>
  <si>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</si>
  <si>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</si>
  <si>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</si>
  <si>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</si>
  <si>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</si>
  <si>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</si>
  <si>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</si>
  <si>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</si>
  <si>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</si>
  <si>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</si>
  <si>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</si>
  <si>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</si>
  <si>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</si>
  <si>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</si>
  <si>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</si>
  <si>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</si>
  <si>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</si>
  <si>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</si>
  <si>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</si>
  <si>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</si>
  <si>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</si>
  <si>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</si>
  <si>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</si>
  <si>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</si>
  <si>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</si>
  <si>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</si>
  <si>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</si>
  <si>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</si>
  <si>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</si>
  <si>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</si>
  <si>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</si>
  <si>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</si>
  <si>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</si>
  <si>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</si>
  <si>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</si>
  <si>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</si>
  <si>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</si>
  <si>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</si>
  <si>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</si>
  <si>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</si>
  <si>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</si>
  <si>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</si>
  <si>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</si>
  <si>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</si>
  <si>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</si>
  <si>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</si>
  <si>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</si>
  <si>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</si>
  <si>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</si>
  <si>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</si>
  <si>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</si>
  <si>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</si>
  <si>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</si>
  <si>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</si>
  <si>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</si>
  <si>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</si>
  <si>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</si>
  <si>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</si>
  <si>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</si>
  <si>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</si>
  <si>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</si>
  <si>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</si>
  <si>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</si>
  <si>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</si>
  <si>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</si>
  <si>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</si>
  <si>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</si>
  <si>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</si>
  <si>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</si>
  <si>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</si>
  <si>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</si>
  <si>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</si>
  <si>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</si>
  <si>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</si>
  <si>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</si>
  <si>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</si>
  <si>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</si>
  <si>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</si>
  <si>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</si>
  <si>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</si>
  <si>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</si>
  <si>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</si>
  <si>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</si>
  <si>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</si>
  <si>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</si>
  <si>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</si>
  <si>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</si>
  <si>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</si>
  <si>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</si>
  <si>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</si>
  <si>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</si>
  <si>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</si>
  <si>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</si>
  <si>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</si>
  <si>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</si>
  <si>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</si>
  <si>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</si>
  <si>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</si>
  <si>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</si>
  <si>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</si>
  <si>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</si>
  <si>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</si>
  <si>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</si>
  <si>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</si>
  <si>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</si>
  <si>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</si>
  <si>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</si>
  <si>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</si>
  <si>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</si>
  <si>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</si>
  <si>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</si>
  <si>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</si>
  <si>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</si>
  <si>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</si>
  <si>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</si>
  <si>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</si>
  <si>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</si>
  <si>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</si>
  <si>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</si>
  <si>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</si>
  <si>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</si>
  <si>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</si>
  <si>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</si>
  <si>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</si>
  <si>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</si>
  <si>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</si>
  <si>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</si>
  <si>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</si>
  <si>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</si>
  <si>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</si>
  <si>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</si>
  <si>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</si>
  <si>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</si>
  <si>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</si>
  <si>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</si>
  <si>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</si>
  <si>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</si>
  <si>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</si>
  <si>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</si>
  <si>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</si>
  <si>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</si>
  <si>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</si>
  <si>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</si>
  <si>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</si>
  <si>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</si>
  <si>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</si>
  <si>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</si>
  <si>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</si>
  <si>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</si>
  <si>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</si>
  <si>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</si>
  <si>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비타민A</t>
    <phoneticPr fontId="1" type="noConversion"/>
  </si>
  <si>
    <t>마그네슘</t>
    <phoneticPr fontId="1" type="noConversion"/>
  </si>
  <si>
    <t>몰리브덴(ug/일)</t>
    <phoneticPr fontId="1" type="noConversion"/>
  </si>
  <si>
    <t>정보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</si>
  <si>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</si>
  <si>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</si>
  <si>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</si>
  <si>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비타민C</t>
    <phoneticPr fontId="1" type="noConversion"/>
  </si>
  <si>
    <t>니아신</t>
    <phoneticPr fontId="1" type="noConversion"/>
  </si>
  <si>
    <t>셀레늄</t>
    <phoneticPr fontId="1" type="noConversion"/>
  </si>
  <si>
    <t>크롬(ug/일)</t>
    <phoneticPr fontId="1" type="noConversion"/>
  </si>
  <si>
    <t>출력시각</t>
    <phoneticPr fontId="1" type="noConversion"/>
  </si>
  <si>
    <t>다량영양소</t>
    <phoneticPr fontId="1" type="noConversion"/>
  </si>
  <si>
    <t>불포화지방산</t>
    <phoneticPr fontId="1" type="noConversion"/>
  </si>
  <si>
    <t>필요추정량</t>
    <phoneticPr fontId="1" type="noConversion"/>
  </si>
  <si>
    <t>권장섭취량</t>
    <phoneticPr fontId="1" type="noConversion"/>
  </si>
  <si>
    <t>단백질(g/일)</t>
    <phoneticPr fontId="1" type="noConversion"/>
  </si>
  <si>
    <t>섭취비율</t>
    <phoneticPr fontId="1" type="noConversion"/>
  </si>
  <si>
    <t>비타민E</t>
    <phoneticPr fontId="1" type="noConversion"/>
  </si>
  <si>
    <t>비타민A(μg RAE/일)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</si>
  <si>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</si>
  <si>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</si>
  <si>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</si>
  <si>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</si>
  <si>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</si>
  <si>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</si>
  <si>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</si>
  <si>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</si>
  <si>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</si>
  <si>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</si>
  <si>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</si>
  <si>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</si>
  <si>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</si>
  <si>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</si>
  <si>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</si>
  <si>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</si>
  <si>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요오드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</si>
  <si>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</si>
  <si>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</si>
  <si>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</si>
  <si>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지방</t>
    <phoneticPr fontId="1" type="noConversion"/>
  </si>
  <si>
    <t>적정비율(최대)</t>
    <phoneticPr fontId="1" type="noConversion"/>
  </si>
  <si>
    <t>지용성 비타민</t>
    <phoneticPr fontId="1" type="noConversion"/>
  </si>
  <si>
    <t>비타민K</t>
    <phoneticPr fontId="1" type="noConversion"/>
  </si>
  <si>
    <t>비타민B12</t>
    <phoneticPr fontId="1" type="noConversion"/>
  </si>
  <si>
    <t>망간</t>
    <phoneticPr fontId="1" type="noConversion"/>
  </si>
  <si>
    <t>M</t>
  </si>
  <si>
    <t>(설문지 : FFQ 95문항 설문지, 사용자 : 김현태, ID : H1900775)</t>
  </si>
  <si>
    <t>2021년 08월 24일 09:28:59</t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</si>
  <si>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</si>
  <si>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</si>
  <si>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</si>
  <si>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비타민D</t>
    <phoneticPr fontId="1" type="noConversion"/>
  </si>
  <si>
    <t>판토텐산</t>
    <phoneticPr fontId="1" type="noConversion"/>
  </si>
  <si>
    <t>상한섭취량</t>
    <phoneticPr fontId="1" type="noConversion"/>
  </si>
  <si>
    <t>권장섭취량</t>
    <phoneticPr fontId="1" type="noConversion"/>
  </si>
  <si>
    <t>섭취량</t>
    <phoneticPr fontId="1" type="noConversion"/>
  </si>
  <si>
    <t>H1900775</t>
  </si>
  <si>
    <t>김현태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</si>
</sst>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51.231983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2360"/>
        <c:axId val="507512752"/>
      </c:barChart>
      <c:catAx>
        <c:axId val="507512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2752"/>
        <c:crosses val="autoZero"/>
        <c:auto val="1"/>
        <c:lblAlgn val="ctr"/>
        <c:lblOffset val="100"/>
        <c:noMultiLvlLbl val="0"/>
      </c:catAx>
      <c:valAx>
        <c:axId val="507512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2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1.5043818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695248"/>
        <c:axId val="259696032"/>
      </c:barChart>
      <c:catAx>
        <c:axId val="25969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696032"/>
        <c:crosses val="autoZero"/>
        <c:auto val="1"/>
        <c:lblAlgn val="ctr"/>
        <c:lblOffset val="100"/>
        <c:noMultiLvlLbl val="0"/>
      </c:catAx>
      <c:valAx>
        <c:axId val="259696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69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0.5923562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0368"/>
        <c:axId val="725212328"/>
      </c:barChart>
      <c:catAx>
        <c:axId val="72521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2328"/>
        <c:crosses val="autoZero"/>
        <c:auto val="1"/>
        <c:lblAlgn val="ctr"/>
        <c:lblOffset val="100"/>
        <c:noMultiLvlLbl val="0"/>
      </c:catAx>
      <c:valAx>
        <c:axId val="725212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985.28570000000002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1152"/>
        <c:axId val="725216248"/>
      </c:barChart>
      <c:catAx>
        <c:axId val="72521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6248"/>
        <c:crosses val="autoZero"/>
        <c:auto val="1"/>
        <c:lblAlgn val="ctr"/>
        <c:lblOffset val="100"/>
        <c:noMultiLvlLbl val="0"/>
      </c:catAx>
      <c:valAx>
        <c:axId val="725216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2833.9225999999999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09192"/>
        <c:axId val="725216640"/>
      </c:barChart>
      <c:catAx>
        <c:axId val="725209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6640"/>
        <c:crosses val="autoZero"/>
        <c:auto val="1"/>
        <c:lblAlgn val="ctr"/>
        <c:lblOffset val="100"/>
        <c:noMultiLvlLbl val="0"/>
      </c:catAx>
      <c:valAx>
        <c:axId val="7252166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09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102.29827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5856"/>
        <c:axId val="725211936"/>
      </c:barChart>
      <c:catAx>
        <c:axId val="725215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1936"/>
        <c:crosses val="autoZero"/>
        <c:auto val="1"/>
        <c:lblAlgn val="ctr"/>
        <c:lblOffset val="100"/>
        <c:noMultiLvlLbl val="0"/>
      </c:catAx>
      <c:valAx>
        <c:axId val="725211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117.51091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3504"/>
        <c:axId val="725213896"/>
      </c:barChart>
      <c:catAx>
        <c:axId val="72521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3896"/>
        <c:crosses val="autoZero"/>
        <c:auto val="1"/>
        <c:lblAlgn val="ctr"/>
        <c:lblOffset val="100"/>
        <c:noMultiLvlLbl val="0"/>
      </c:catAx>
      <c:valAx>
        <c:axId val="725213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9.1240199999999998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4288"/>
        <c:axId val="725214680"/>
      </c:barChart>
      <c:catAx>
        <c:axId val="72521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4680"/>
        <c:crosses val="autoZero"/>
        <c:auto val="1"/>
        <c:lblAlgn val="ctr"/>
        <c:lblOffset val="100"/>
        <c:noMultiLvlLbl val="0"/>
      </c:catAx>
      <c:valAx>
        <c:axId val="725214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932.00824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09976"/>
        <c:axId val="742982736"/>
      </c:barChart>
      <c:catAx>
        <c:axId val="725209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2736"/>
        <c:crosses val="autoZero"/>
        <c:auto val="1"/>
        <c:lblAlgn val="ctr"/>
        <c:lblOffset val="100"/>
        <c:noMultiLvlLbl val="0"/>
      </c:catAx>
      <c:valAx>
        <c:axId val="7429827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09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0.10059008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0776"/>
        <c:axId val="742981560"/>
      </c:barChart>
      <c:catAx>
        <c:axId val="74298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1560"/>
        <c:crosses val="autoZero"/>
        <c:auto val="1"/>
        <c:lblAlgn val="ctr"/>
        <c:lblOffset val="100"/>
        <c:noMultiLvlLbl val="0"/>
      </c:catAx>
      <c:valAx>
        <c:axId val="742981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3.2063614999999999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3912"/>
        <c:axId val="742984696"/>
      </c:barChart>
      <c:catAx>
        <c:axId val="74298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4696"/>
        <c:crosses val="autoZero"/>
        <c:auto val="1"/>
        <c:lblAlgn val="ctr"/>
        <c:lblOffset val="100"/>
        <c:noMultiLvlLbl val="0"/>
      </c:catAx>
      <c:valAx>
        <c:axId val="742984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19.302337999999999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1184"/>
        <c:axId val="507514320"/>
      </c:barChart>
      <c:catAx>
        <c:axId val="50751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4320"/>
        <c:crosses val="autoZero"/>
        <c:auto val="1"/>
        <c:lblAlgn val="ctr"/>
        <c:lblOffset val="100"/>
        <c:noMultiLvlLbl val="0"/>
      </c:catAx>
      <c:valAx>
        <c:axId val="507514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170.19793999999999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79992"/>
        <c:axId val="742981952"/>
      </c:barChart>
      <c:catAx>
        <c:axId val="74297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1952"/>
        <c:crosses val="autoZero"/>
        <c:auto val="1"/>
        <c:lblAlgn val="ctr"/>
        <c:lblOffset val="100"/>
        <c:noMultiLvlLbl val="0"/>
      </c:catAx>
      <c:valAx>
        <c:axId val="742981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7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66.085710000000006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1168"/>
        <c:axId val="742984304"/>
      </c:barChart>
      <c:catAx>
        <c:axId val="74298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4304"/>
        <c:crosses val="autoZero"/>
        <c:auto val="1"/>
        <c:lblAlgn val="ctr"/>
        <c:lblOffset val="100"/>
        <c:noMultiLvlLbl val="0"/>
      </c:catAx>
      <c:valAx>
        <c:axId val="742984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5.4820000000000002</c:v>
                </c:pt>
                <c:pt idx="1">
                  <c:v>6.367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42985088"/>
        <c:axId val="742978424"/>
      </c:barChart>
      <c:catAx>
        <c:axId val="74298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78424"/>
        <c:crosses val="autoZero"/>
        <c:auto val="1"/>
        <c:lblAlgn val="ctr"/>
        <c:lblOffset val="100"/>
        <c:noMultiLvlLbl val="0"/>
      </c:catAx>
      <c:valAx>
        <c:axId val="742978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7.6124225000000001</c:v>
                </c:pt>
                <c:pt idx="1">
                  <c:v>8.7935479999999995</c:v>
                </c:pt>
                <c:pt idx="2">
                  <c:v>8.3125450000000001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406.30941999999999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79600"/>
        <c:axId val="742980384"/>
      </c:barChart>
      <c:catAx>
        <c:axId val="74297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0384"/>
        <c:crosses val="autoZero"/>
        <c:auto val="1"/>
        <c:lblAlgn val="ctr"/>
        <c:lblOffset val="100"/>
        <c:noMultiLvlLbl val="0"/>
      </c:catAx>
      <c:valAx>
        <c:axId val="742980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7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12.055654000000001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3320"/>
        <c:axId val="506746656"/>
      </c:barChart>
      <c:catAx>
        <c:axId val="506753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6656"/>
        <c:crosses val="autoZero"/>
        <c:auto val="1"/>
        <c:lblAlgn val="ctr"/>
        <c:lblOffset val="100"/>
        <c:noMultiLvlLbl val="0"/>
      </c:catAx>
      <c:valAx>
        <c:axId val="50674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3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79.602999999999994</c:v>
                </c:pt>
                <c:pt idx="1">
                  <c:v>6.66</c:v>
                </c:pt>
                <c:pt idx="2">
                  <c:v>13.736000000000001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6752144"/>
        <c:axId val="506747832"/>
      </c:barChart>
      <c:catAx>
        <c:axId val="506752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7832"/>
        <c:crosses val="autoZero"/>
        <c:auto val="1"/>
        <c:lblAlgn val="ctr"/>
        <c:lblOffset val="100"/>
        <c:noMultiLvlLbl val="0"/>
      </c:catAx>
      <c:valAx>
        <c:axId val="506747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1632.0311999999999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7048"/>
        <c:axId val="506745872"/>
      </c:barChart>
      <c:catAx>
        <c:axId val="506747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5872"/>
        <c:crosses val="autoZero"/>
        <c:auto val="1"/>
        <c:lblAlgn val="ctr"/>
        <c:lblOffset val="100"/>
        <c:noMultiLvlLbl val="0"/>
      </c:catAx>
      <c:valAx>
        <c:axId val="506745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7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81.392030000000005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2536"/>
        <c:axId val="506749008"/>
      </c:barChart>
      <c:catAx>
        <c:axId val="506752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9008"/>
        <c:crosses val="autoZero"/>
        <c:auto val="1"/>
        <c:lblAlgn val="ctr"/>
        <c:lblOffset val="100"/>
        <c:noMultiLvlLbl val="0"/>
      </c:catAx>
      <c:valAx>
        <c:axId val="506749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2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383.1345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8224"/>
        <c:axId val="506750184"/>
      </c:barChart>
      <c:catAx>
        <c:axId val="50674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50184"/>
        <c:crosses val="autoZero"/>
        <c:auto val="1"/>
        <c:lblAlgn val="ctr"/>
        <c:lblOffset val="100"/>
        <c:noMultiLvlLbl val="0"/>
      </c:catAx>
      <c:valAx>
        <c:axId val="50675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2.3506057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09616"/>
        <c:axId val="507513928"/>
      </c:barChart>
      <c:catAx>
        <c:axId val="50750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3928"/>
        <c:crosses val="autoZero"/>
        <c:auto val="1"/>
        <c:lblAlgn val="ctr"/>
        <c:lblOffset val="100"/>
        <c:noMultiLvlLbl val="0"/>
      </c:catAx>
      <c:valAx>
        <c:axId val="507513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0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4154.4434000000001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8616"/>
        <c:axId val="506749400"/>
      </c:barChart>
      <c:catAx>
        <c:axId val="50674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9400"/>
        <c:crosses val="autoZero"/>
        <c:auto val="1"/>
        <c:lblAlgn val="ctr"/>
        <c:lblOffset val="100"/>
        <c:noMultiLvlLbl val="0"/>
      </c:catAx>
      <c:valAx>
        <c:axId val="506749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12.868017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1360"/>
        <c:axId val="747439800"/>
      </c:barChart>
      <c:catAx>
        <c:axId val="50675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7439800"/>
        <c:crosses val="autoZero"/>
        <c:auto val="1"/>
        <c:lblAlgn val="ctr"/>
        <c:lblOffset val="100"/>
        <c:noMultiLvlLbl val="0"/>
      </c:catAx>
      <c:valAx>
        <c:axId val="747439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1.5029896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7439016"/>
        <c:axId val="747438624"/>
      </c:barChart>
      <c:catAx>
        <c:axId val="747439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7438624"/>
        <c:crosses val="autoZero"/>
        <c:auto val="1"/>
        <c:lblAlgn val="ctr"/>
        <c:lblOffset val="100"/>
        <c:noMultiLvlLbl val="0"/>
      </c:catAx>
      <c:valAx>
        <c:axId val="747438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7439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251.97916000000001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900016"/>
        <c:axId val="257893744"/>
      </c:barChart>
      <c:catAx>
        <c:axId val="257900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3744"/>
        <c:crosses val="autoZero"/>
        <c:auto val="1"/>
        <c:lblAlgn val="ctr"/>
        <c:lblOffset val="100"/>
        <c:noMultiLvlLbl val="0"/>
      </c:catAx>
      <c:valAx>
        <c:axId val="257893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900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0.97388816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8448"/>
        <c:axId val="257896880"/>
      </c:barChart>
      <c:catAx>
        <c:axId val="25789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6880"/>
        <c:crosses val="autoZero"/>
        <c:auto val="1"/>
        <c:lblAlgn val="ctr"/>
        <c:lblOffset val="100"/>
        <c:noMultiLvlLbl val="0"/>
      </c:catAx>
      <c:valAx>
        <c:axId val="257896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14.3909235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2960"/>
        <c:axId val="257896488"/>
      </c:barChart>
      <c:catAx>
        <c:axId val="25789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6488"/>
        <c:crosses val="autoZero"/>
        <c:auto val="1"/>
        <c:lblAlgn val="ctr"/>
        <c:lblOffset val="100"/>
        <c:noMultiLvlLbl val="0"/>
      </c:catAx>
      <c:valAx>
        <c:axId val="257896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2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1.5029896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3352"/>
        <c:axId val="257897664"/>
      </c:barChart>
      <c:catAx>
        <c:axId val="257893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7664"/>
        <c:crosses val="autoZero"/>
        <c:auto val="1"/>
        <c:lblAlgn val="ctr"/>
        <c:lblOffset val="100"/>
        <c:noMultiLvlLbl val="0"/>
      </c:catAx>
      <c:valAx>
        <c:axId val="257897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3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452.58571999999998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8840"/>
        <c:axId val="257899232"/>
      </c:barChart>
      <c:catAx>
        <c:axId val="257898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9232"/>
        <c:crosses val="autoZero"/>
        <c:auto val="1"/>
        <c:lblAlgn val="ctr"/>
        <c:lblOffset val="100"/>
        <c:noMultiLvlLbl val="0"/>
      </c:catAx>
      <c:valAx>
        <c:axId val="257899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8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6.013204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5104"/>
        <c:axId val="507510400"/>
      </c:barChart>
      <c:catAx>
        <c:axId val="50751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0400"/>
        <c:crosses val="autoZero"/>
        <c:auto val="1"/>
        <c:lblAlgn val="ctr"/>
        <c:lblOffset val="100"/>
        <c:noMultiLvlLbl val="0"/>
      </c:catAx>
      <c:valAx>
        <c:axId val="507510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G66" sqref="G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김현태, ID : H1900775)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24일 09:28:59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2200</v>
      </c>
      <c r="C6" s="59">
        <f>'DRIs DATA 입력'!C6</f>
        <v>1632.0311999999999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51.231983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19.302337999999999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79.602999999999994</v>
      </c>
      <c r="G8" s="59">
        <f>'DRIs DATA 입력'!G8</f>
        <v>6.66</v>
      </c>
      <c r="H8" s="59">
        <f>'DRIs DATA 입력'!H8</f>
        <v>13.736000000000001</v>
      </c>
      <c r="I8" s="55"/>
      <c r="J8" s="59" t="s">
        <v>215</v>
      </c>
      <c r="K8" s="59">
        <f>'DRIs DATA 입력'!K8</f>
        <v>5.4820000000000002</v>
      </c>
      <c r="L8" s="59">
        <f>'DRIs DATA 입력'!L8</f>
        <v>6.367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406.30941999999999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12.055654000000001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2.3506057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251.97916000000001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81.392030000000005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1.3660108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0.97388816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14.3909235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1.5029896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452.58571999999998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6.013204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1.5043818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0.5923562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383.1345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985.28570000000002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4154.4434000000001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2833.9225999999999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102.29827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117.51091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12.868017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9.1240199999999998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932.00824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0.10059008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3.2063614999999999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170.19793999999999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66.085710000000006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3" sqref="I53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285</v>
      </c>
      <c r="B1" s="55" t="s">
        <v>329</v>
      </c>
      <c r="G1" s="56" t="s">
        <v>293</v>
      </c>
      <c r="H1" s="55" t="s">
        <v>330</v>
      </c>
    </row>
    <row r="3" spans="1:27" x14ac:dyDescent="0.3">
      <c r="A3" s="65" t="s">
        <v>294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286</v>
      </c>
      <c r="B4" s="66"/>
      <c r="C4" s="66"/>
      <c r="E4" s="62" t="s">
        <v>287</v>
      </c>
      <c r="F4" s="63"/>
      <c r="G4" s="63"/>
      <c r="H4" s="64"/>
      <c r="J4" s="62" t="s">
        <v>295</v>
      </c>
      <c r="K4" s="63"/>
      <c r="L4" s="64"/>
      <c r="N4" s="66" t="s">
        <v>45</v>
      </c>
      <c r="O4" s="66"/>
      <c r="P4" s="66"/>
      <c r="Q4" s="66"/>
      <c r="R4" s="66"/>
      <c r="S4" s="66"/>
      <c r="U4" s="66" t="s">
        <v>288</v>
      </c>
      <c r="V4" s="66"/>
      <c r="W4" s="66"/>
      <c r="X4" s="66"/>
      <c r="Y4" s="66"/>
      <c r="Z4" s="66"/>
    </row>
    <row r="5" spans="1:27" x14ac:dyDescent="0.3">
      <c r="A5" s="60"/>
      <c r="B5" s="60" t="s">
        <v>296</v>
      </c>
      <c r="C5" s="60" t="s">
        <v>276</v>
      </c>
      <c r="E5" s="60"/>
      <c r="F5" s="60" t="s">
        <v>49</v>
      </c>
      <c r="G5" s="60" t="s">
        <v>322</v>
      </c>
      <c r="H5" s="60" t="s">
        <v>45</v>
      </c>
      <c r="J5" s="60"/>
      <c r="K5" s="60" t="s">
        <v>331</v>
      </c>
      <c r="L5" s="60" t="s">
        <v>332</v>
      </c>
      <c r="N5" s="60"/>
      <c r="O5" s="60" t="s">
        <v>277</v>
      </c>
      <c r="P5" s="60" t="s">
        <v>297</v>
      </c>
      <c r="Q5" s="60" t="s">
        <v>278</v>
      </c>
      <c r="R5" s="60" t="s">
        <v>279</v>
      </c>
      <c r="S5" s="60" t="s">
        <v>276</v>
      </c>
      <c r="U5" s="60"/>
      <c r="V5" s="60" t="s">
        <v>333</v>
      </c>
      <c r="W5" s="60" t="s">
        <v>297</v>
      </c>
      <c r="X5" s="60" t="s">
        <v>278</v>
      </c>
      <c r="Y5" s="60" t="s">
        <v>279</v>
      </c>
      <c r="Z5" s="60" t="s">
        <v>276</v>
      </c>
    </row>
    <row r="6" spans="1:27" x14ac:dyDescent="0.3">
      <c r="A6" s="60" t="s">
        <v>286</v>
      </c>
      <c r="B6" s="60">
        <v>2200</v>
      </c>
      <c r="C6" s="60">
        <v>1632.0311999999999</v>
      </c>
      <c r="E6" s="60" t="s">
        <v>280</v>
      </c>
      <c r="F6" s="60">
        <v>55</v>
      </c>
      <c r="G6" s="60">
        <v>15</v>
      </c>
      <c r="H6" s="60">
        <v>7</v>
      </c>
      <c r="J6" s="60" t="s">
        <v>280</v>
      </c>
      <c r="K6" s="60">
        <v>0.1</v>
      </c>
      <c r="L6" s="60">
        <v>4</v>
      </c>
      <c r="N6" s="60" t="s">
        <v>298</v>
      </c>
      <c r="O6" s="60">
        <v>50</v>
      </c>
      <c r="P6" s="60">
        <v>60</v>
      </c>
      <c r="Q6" s="60">
        <v>0</v>
      </c>
      <c r="R6" s="60">
        <v>0</v>
      </c>
      <c r="S6" s="60">
        <v>51.231983</v>
      </c>
      <c r="U6" s="60" t="s">
        <v>281</v>
      </c>
      <c r="V6" s="60">
        <v>0</v>
      </c>
      <c r="W6" s="60">
        <v>0</v>
      </c>
      <c r="X6" s="60">
        <v>25</v>
      </c>
      <c r="Y6" s="60">
        <v>0</v>
      </c>
      <c r="Z6" s="60">
        <v>19.302337999999999</v>
      </c>
    </row>
    <row r="7" spans="1:27" x14ac:dyDescent="0.3">
      <c r="E7" s="60" t="s">
        <v>323</v>
      </c>
      <c r="F7" s="60">
        <v>65</v>
      </c>
      <c r="G7" s="60">
        <v>30</v>
      </c>
      <c r="H7" s="60">
        <v>20</v>
      </c>
      <c r="J7" s="60" t="s">
        <v>323</v>
      </c>
      <c r="K7" s="60">
        <v>1</v>
      </c>
      <c r="L7" s="60">
        <v>10</v>
      </c>
    </row>
    <row r="8" spans="1:27" x14ac:dyDescent="0.3">
      <c r="E8" s="60" t="s">
        <v>299</v>
      </c>
      <c r="F8" s="60">
        <v>79.602999999999994</v>
      </c>
      <c r="G8" s="60">
        <v>6.66</v>
      </c>
      <c r="H8" s="60">
        <v>13.736000000000001</v>
      </c>
      <c r="J8" s="60" t="s">
        <v>299</v>
      </c>
      <c r="K8" s="60">
        <v>5.4820000000000002</v>
      </c>
      <c r="L8" s="60">
        <v>6.367</v>
      </c>
    </row>
    <row r="13" spans="1:27" x14ac:dyDescent="0.3">
      <c r="A13" s="61" t="s">
        <v>324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282</v>
      </c>
      <c r="B14" s="66"/>
      <c r="C14" s="66"/>
      <c r="D14" s="66"/>
      <c r="E14" s="66"/>
      <c r="F14" s="66"/>
      <c r="H14" s="66" t="s">
        <v>300</v>
      </c>
      <c r="I14" s="66"/>
      <c r="J14" s="66"/>
      <c r="K14" s="66"/>
      <c r="L14" s="66"/>
      <c r="M14" s="66"/>
      <c r="O14" s="66" t="s">
        <v>334</v>
      </c>
      <c r="P14" s="66"/>
      <c r="Q14" s="66"/>
      <c r="R14" s="66"/>
      <c r="S14" s="66"/>
      <c r="T14" s="66"/>
      <c r="V14" s="66" t="s">
        <v>325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297</v>
      </c>
      <c r="D15" s="60" t="s">
        <v>278</v>
      </c>
      <c r="E15" s="60" t="s">
        <v>279</v>
      </c>
      <c r="F15" s="60" t="s">
        <v>276</v>
      </c>
      <c r="H15" s="60"/>
      <c r="I15" s="60" t="s">
        <v>277</v>
      </c>
      <c r="J15" s="60" t="s">
        <v>297</v>
      </c>
      <c r="K15" s="60" t="s">
        <v>278</v>
      </c>
      <c r="L15" s="60" t="s">
        <v>279</v>
      </c>
      <c r="M15" s="60" t="s">
        <v>276</v>
      </c>
      <c r="O15" s="60"/>
      <c r="P15" s="60" t="s">
        <v>277</v>
      </c>
      <c r="Q15" s="60" t="s">
        <v>297</v>
      </c>
      <c r="R15" s="60" t="s">
        <v>278</v>
      </c>
      <c r="S15" s="60" t="s">
        <v>279</v>
      </c>
      <c r="T15" s="60" t="s">
        <v>276</v>
      </c>
      <c r="V15" s="60"/>
      <c r="W15" s="60" t="s">
        <v>277</v>
      </c>
      <c r="X15" s="60" t="s">
        <v>297</v>
      </c>
      <c r="Y15" s="60" t="s">
        <v>278</v>
      </c>
      <c r="Z15" s="60" t="s">
        <v>279</v>
      </c>
      <c r="AA15" s="60" t="s">
        <v>276</v>
      </c>
    </row>
    <row r="16" spans="1:27" x14ac:dyDescent="0.3">
      <c r="A16" s="60" t="s">
        <v>301</v>
      </c>
      <c r="B16" s="60">
        <v>530</v>
      </c>
      <c r="C16" s="60">
        <v>750</v>
      </c>
      <c r="D16" s="60">
        <v>0</v>
      </c>
      <c r="E16" s="60">
        <v>3000</v>
      </c>
      <c r="F16" s="60">
        <v>406.30941999999999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12.055654000000001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2.3506057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251.97916000000001</v>
      </c>
    </row>
    <row r="23" spans="1:62" x14ac:dyDescent="0.3">
      <c r="A23" s="61" t="s">
        <v>302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289</v>
      </c>
      <c r="B24" s="66"/>
      <c r="C24" s="66"/>
      <c r="D24" s="66"/>
      <c r="E24" s="66"/>
      <c r="F24" s="66"/>
      <c r="H24" s="66" t="s">
        <v>303</v>
      </c>
      <c r="I24" s="66"/>
      <c r="J24" s="66"/>
      <c r="K24" s="66"/>
      <c r="L24" s="66"/>
      <c r="M24" s="66"/>
      <c r="O24" s="66" t="s">
        <v>304</v>
      </c>
      <c r="P24" s="66"/>
      <c r="Q24" s="66"/>
      <c r="R24" s="66"/>
      <c r="S24" s="66"/>
      <c r="T24" s="66"/>
      <c r="V24" s="66" t="s">
        <v>290</v>
      </c>
      <c r="W24" s="66"/>
      <c r="X24" s="66"/>
      <c r="Y24" s="66"/>
      <c r="Z24" s="66"/>
      <c r="AA24" s="66"/>
      <c r="AC24" s="66" t="s">
        <v>305</v>
      </c>
      <c r="AD24" s="66"/>
      <c r="AE24" s="66"/>
      <c r="AF24" s="66"/>
      <c r="AG24" s="66"/>
      <c r="AH24" s="66"/>
      <c r="AJ24" s="66" t="s">
        <v>306</v>
      </c>
      <c r="AK24" s="66"/>
      <c r="AL24" s="66"/>
      <c r="AM24" s="66"/>
      <c r="AN24" s="66"/>
      <c r="AO24" s="66"/>
      <c r="AQ24" s="66" t="s">
        <v>326</v>
      </c>
      <c r="AR24" s="66"/>
      <c r="AS24" s="66"/>
      <c r="AT24" s="66"/>
      <c r="AU24" s="66"/>
      <c r="AV24" s="66"/>
      <c r="AX24" s="66" t="s">
        <v>335</v>
      </c>
      <c r="AY24" s="66"/>
      <c r="AZ24" s="66"/>
      <c r="BA24" s="66"/>
      <c r="BB24" s="66"/>
      <c r="BC24" s="66"/>
      <c r="BE24" s="66" t="s">
        <v>307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297</v>
      </c>
      <c r="D25" s="60" t="s">
        <v>278</v>
      </c>
      <c r="E25" s="60" t="s">
        <v>279</v>
      </c>
      <c r="F25" s="60" t="s">
        <v>276</v>
      </c>
      <c r="H25" s="60"/>
      <c r="I25" s="60" t="s">
        <v>277</v>
      </c>
      <c r="J25" s="60" t="s">
        <v>297</v>
      </c>
      <c r="K25" s="60" t="s">
        <v>278</v>
      </c>
      <c r="L25" s="60" t="s">
        <v>279</v>
      </c>
      <c r="M25" s="60" t="s">
        <v>276</v>
      </c>
      <c r="O25" s="60"/>
      <c r="P25" s="60" t="s">
        <v>277</v>
      </c>
      <c r="Q25" s="60" t="s">
        <v>297</v>
      </c>
      <c r="R25" s="60" t="s">
        <v>278</v>
      </c>
      <c r="S25" s="60" t="s">
        <v>279</v>
      </c>
      <c r="T25" s="60" t="s">
        <v>276</v>
      </c>
      <c r="V25" s="60"/>
      <c r="W25" s="60" t="s">
        <v>277</v>
      </c>
      <c r="X25" s="60" t="s">
        <v>297</v>
      </c>
      <c r="Y25" s="60" t="s">
        <v>278</v>
      </c>
      <c r="Z25" s="60" t="s">
        <v>279</v>
      </c>
      <c r="AA25" s="60" t="s">
        <v>276</v>
      </c>
      <c r="AC25" s="60"/>
      <c r="AD25" s="60" t="s">
        <v>277</v>
      </c>
      <c r="AE25" s="60" t="s">
        <v>297</v>
      </c>
      <c r="AF25" s="60" t="s">
        <v>278</v>
      </c>
      <c r="AG25" s="60" t="s">
        <v>279</v>
      </c>
      <c r="AH25" s="60" t="s">
        <v>276</v>
      </c>
      <c r="AJ25" s="60"/>
      <c r="AK25" s="60" t="s">
        <v>277</v>
      </c>
      <c r="AL25" s="60" t="s">
        <v>297</v>
      </c>
      <c r="AM25" s="60" t="s">
        <v>278</v>
      </c>
      <c r="AN25" s="60" t="s">
        <v>336</v>
      </c>
      <c r="AO25" s="60" t="s">
        <v>276</v>
      </c>
      <c r="AQ25" s="60"/>
      <c r="AR25" s="60" t="s">
        <v>277</v>
      </c>
      <c r="AS25" s="60" t="s">
        <v>297</v>
      </c>
      <c r="AT25" s="60" t="s">
        <v>278</v>
      </c>
      <c r="AU25" s="60" t="s">
        <v>279</v>
      </c>
      <c r="AV25" s="60" t="s">
        <v>276</v>
      </c>
      <c r="AX25" s="60"/>
      <c r="AY25" s="60" t="s">
        <v>277</v>
      </c>
      <c r="AZ25" s="60" t="s">
        <v>297</v>
      </c>
      <c r="BA25" s="60" t="s">
        <v>278</v>
      </c>
      <c r="BB25" s="60" t="s">
        <v>279</v>
      </c>
      <c r="BC25" s="60" t="s">
        <v>276</v>
      </c>
      <c r="BE25" s="60"/>
      <c r="BF25" s="60" t="s">
        <v>277</v>
      </c>
      <c r="BG25" s="60" t="s">
        <v>297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81.392030000000005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1.3660108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0.97388816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14.3909235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1.5029896</v>
      </c>
      <c r="AJ26" s="60" t="s">
        <v>308</v>
      </c>
      <c r="AK26" s="60">
        <v>320</v>
      </c>
      <c r="AL26" s="60">
        <v>400</v>
      </c>
      <c r="AM26" s="60">
        <v>0</v>
      </c>
      <c r="AN26" s="60">
        <v>1000</v>
      </c>
      <c r="AO26" s="60">
        <v>452.58571999999998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6.013204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1.5043818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0.5923562</v>
      </c>
    </row>
    <row r="33" spans="1:68" x14ac:dyDescent="0.3">
      <c r="A33" s="61" t="s">
        <v>309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310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311</v>
      </c>
      <c r="W34" s="66"/>
      <c r="X34" s="66"/>
      <c r="Y34" s="66"/>
      <c r="Z34" s="66"/>
      <c r="AA34" s="66"/>
      <c r="AC34" s="66" t="s">
        <v>312</v>
      </c>
      <c r="AD34" s="66"/>
      <c r="AE34" s="66"/>
      <c r="AF34" s="66"/>
      <c r="AG34" s="66"/>
      <c r="AH34" s="66"/>
      <c r="AJ34" s="66" t="s">
        <v>283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297</v>
      </c>
      <c r="D35" s="60" t="s">
        <v>278</v>
      </c>
      <c r="E35" s="60" t="s">
        <v>279</v>
      </c>
      <c r="F35" s="60" t="s">
        <v>276</v>
      </c>
      <c r="H35" s="60"/>
      <c r="I35" s="60" t="s">
        <v>277</v>
      </c>
      <c r="J35" s="60" t="s">
        <v>297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297</v>
      </c>
      <c r="R35" s="60" t="s">
        <v>278</v>
      </c>
      <c r="S35" s="60" t="s">
        <v>279</v>
      </c>
      <c r="T35" s="60" t="s">
        <v>276</v>
      </c>
      <c r="V35" s="60"/>
      <c r="W35" s="60" t="s">
        <v>277</v>
      </c>
      <c r="X35" s="60" t="s">
        <v>297</v>
      </c>
      <c r="Y35" s="60" t="s">
        <v>278</v>
      </c>
      <c r="Z35" s="60" t="s">
        <v>279</v>
      </c>
      <c r="AA35" s="60" t="s">
        <v>276</v>
      </c>
      <c r="AC35" s="60"/>
      <c r="AD35" s="60" t="s">
        <v>277</v>
      </c>
      <c r="AE35" s="60" t="s">
        <v>297</v>
      </c>
      <c r="AF35" s="60" t="s">
        <v>278</v>
      </c>
      <c r="AG35" s="60" t="s">
        <v>279</v>
      </c>
      <c r="AH35" s="60" t="s">
        <v>276</v>
      </c>
      <c r="AJ35" s="60"/>
      <c r="AK35" s="60" t="s">
        <v>277</v>
      </c>
      <c r="AL35" s="60" t="s">
        <v>297</v>
      </c>
      <c r="AM35" s="60" t="s">
        <v>278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600</v>
      </c>
      <c r="C36" s="60">
        <v>750</v>
      </c>
      <c r="D36" s="60">
        <v>0</v>
      </c>
      <c r="E36" s="60">
        <v>2000</v>
      </c>
      <c r="F36" s="60">
        <v>383.1345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985.28570000000002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4154.4434000000001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2833.9225999999999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102.29827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117.51091</v>
      </c>
    </row>
    <row r="43" spans="1:68" x14ac:dyDescent="0.3">
      <c r="A43" s="61" t="s">
        <v>313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314</v>
      </c>
      <c r="B44" s="66"/>
      <c r="C44" s="66"/>
      <c r="D44" s="66"/>
      <c r="E44" s="66"/>
      <c r="F44" s="66"/>
      <c r="H44" s="66" t="s">
        <v>315</v>
      </c>
      <c r="I44" s="66"/>
      <c r="J44" s="66"/>
      <c r="K44" s="66"/>
      <c r="L44" s="66"/>
      <c r="M44" s="66"/>
      <c r="O44" s="66" t="s">
        <v>316</v>
      </c>
      <c r="P44" s="66"/>
      <c r="Q44" s="66"/>
      <c r="R44" s="66"/>
      <c r="S44" s="66"/>
      <c r="T44" s="66"/>
      <c r="V44" s="66" t="s">
        <v>317</v>
      </c>
      <c r="W44" s="66"/>
      <c r="X44" s="66"/>
      <c r="Y44" s="66"/>
      <c r="Z44" s="66"/>
      <c r="AA44" s="66"/>
      <c r="AC44" s="66" t="s">
        <v>327</v>
      </c>
      <c r="AD44" s="66"/>
      <c r="AE44" s="66"/>
      <c r="AF44" s="66"/>
      <c r="AG44" s="66"/>
      <c r="AH44" s="66"/>
      <c r="AJ44" s="66" t="s">
        <v>318</v>
      </c>
      <c r="AK44" s="66"/>
      <c r="AL44" s="66"/>
      <c r="AM44" s="66"/>
      <c r="AN44" s="66"/>
      <c r="AO44" s="66"/>
      <c r="AQ44" s="66" t="s">
        <v>291</v>
      </c>
      <c r="AR44" s="66"/>
      <c r="AS44" s="66"/>
      <c r="AT44" s="66"/>
      <c r="AU44" s="66"/>
      <c r="AV44" s="66"/>
      <c r="AX44" s="66" t="s">
        <v>319</v>
      </c>
      <c r="AY44" s="66"/>
      <c r="AZ44" s="66"/>
      <c r="BA44" s="66"/>
      <c r="BB44" s="66"/>
      <c r="BC44" s="66"/>
      <c r="BE44" s="66" t="s">
        <v>320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297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297</v>
      </c>
      <c r="K45" s="60" t="s">
        <v>278</v>
      </c>
      <c r="L45" s="60" t="s">
        <v>279</v>
      </c>
      <c r="M45" s="60" t="s">
        <v>276</v>
      </c>
      <c r="O45" s="60"/>
      <c r="P45" s="60" t="s">
        <v>277</v>
      </c>
      <c r="Q45" s="60" t="s">
        <v>297</v>
      </c>
      <c r="R45" s="60" t="s">
        <v>278</v>
      </c>
      <c r="S45" s="60" t="s">
        <v>279</v>
      </c>
      <c r="T45" s="60" t="s">
        <v>276</v>
      </c>
      <c r="V45" s="60"/>
      <c r="W45" s="60" t="s">
        <v>277</v>
      </c>
      <c r="X45" s="60" t="s">
        <v>297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297</v>
      </c>
      <c r="AF45" s="60" t="s">
        <v>278</v>
      </c>
      <c r="AG45" s="60" t="s">
        <v>279</v>
      </c>
      <c r="AH45" s="60" t="s">
        <v>276</v>
      </c>
      <c r="AJ45" s="60"/>
      <c r="AK45" s="60" t="s">
        <v>277</v>
      </c>
      <c r="AL45" s="60" t="s">
        <v>337</v>
      </c>
      <c r="AM45" s="60" t="s">
        <v>278</v>
      </c>
      <c r="AN45" s="60" t="s">
        <v>279</v>
      </c>
      <c r="AO45" s="60" t="s">
        <v>276</v>
      </c>
      <c r="AQ45" s="60"/>
      <c r="AR45" s="60" t="s">
        <v>277</v>
      </c>
      <c r="AS45" s="60" t="s">
        <v>297</v>
      </c>
      <c r="AT45" s="60" t="s">
        <v>278</v>
      </c>
      <c r="AU45" s="60" t="s">
        <v>279</v>
      </c>
      <c r="AV45" s="60" t="s">
        <v>338</v>
      </c>
      <c r="AX45" s="60"/>
      <c r="AY45" s="60" t="s">
        <v>277</v>
      </c>
      <c r="AZ45" s="60" t="s">
        <v>297</v>
      </c>
      <c r="BA45" s="60" t="s">
        <v>278</v>
      </c>
      <c r="BB45" s="60" t="s">
        <v>279</v>
      </c>
      <c r="BC45" s="60" t="s">
        <v>276</v>
      </c>
      <c r="BE45" s="60"/>
      <c r="BF45" s="60" t="s">
        <v>333</v>
      </c>
      <c r="BG45" s="60" t="s">
        <v>297</v>
      </c>
      <c r="BH45" s="60" t="s">
        <v>278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7</v>
      </c>
      <c r="C46" s="60">
        <v>10</v>
      </c>
      <c r="D46" s="60">
        <v>0</v>
      </c>
      <c r="E46" s="60">
        <v>45</v>
      </c>
      <c r="F46" s="60">
        <v>12.868017</v>
      </c>
      <c r="H46" s="60" t="s">
        <v>24</v>
      </c>
      <c r="I46" s="60">
        <v>8</v>
      </c>
      <c r="J46" s="60">
        <v>9</v>
      </c>
      <c r="K46" s="60">
        <v>0</v>
      </c>
      <c r="L46" s="60">
        <v>35</v>
      </c>
      <c r="M46" s="60">
        <v>9.1240199999999998</v>
      </c>
      <c r="O46" s="60" t="s">
        <v>321</v>
      </c>
      <c r="P46" s="60">
        <v>600</v>
      </c>
      <c r="Q46" s="60">
        <v>800</v>
      </c>
      <c r="R46" s="60">
        <v>0</v>
      </c>
      <c r="S46" s="60">
        <v>10000</v>
      </c>
      <c r="T46" s="60">
        <v>932.00824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0.10059008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3.2063614999999999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170.19793999999999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66.085710000000006</v>
      </c>
      <c r="AX46" s="60" t="s">
        <v>284</v>
      </c>
      <c r="AY46" s="60"/>
      <c r="AZ46" s="60"/>
      <c r="BA46" s="60"/>
      <c r="BB46" s="60"/>
      <c r="BC46" s="60"/>
      <c r="BE46" s="60" t="s">
        <v>292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6" sqref="G26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339</v>
      </c>
      <c r="B2" s="55" t="s">
        <v>340</v>
      </c>
      <c r="C2" s="55" t="s">
        <v>328</v>
      </c>
      <c r="D2" s="55">
        <v>50</v>
      </c>
      <c r="E2" s="55">
        <v>1632.0311999999999</v>
      </c>
      <c r="F2" s="55">
        <v>296.89855999999997</v>
      </c>
      <c r="G2" s="55">
        <v>24.841612000000001</v>
      </c>
      <c r="H2" s="55">
        <v>12.786374</v>
      </c>
      <c r="I2" s="55">
        <v>12.055239</v>
      </c>
      <c r="J2" s="55">
        <v>51.231983</v>
      </c>
      <c r="K2" s="55">
        <v>31.307822999999999</v>
      </c>
      <c r="L2" s="55">
        <v>19.924160000000001</v>
      </c>
      <c r="M2" s="55">
        <v>19.302337999999999</v>
      </c>
      <c r="N2" s="55">
        <v>1.8605307</v>
      </c>
      <c r="O2" s="55">
        <v>9.8404050000000005</v>
      </c>
      <c r="P2" s="55">
        <v>770.64124000000004</v>
      </c>
      <c r="Q2" s="55">
        <v>19.282999</v>
      </c>
      <c r="R2" s="55">
        <v>406.30941999999999</v>
      </c>
      <c r="S2" s="55">
        <v>49.298186999999999</v>
      </c>
      <c r="T2" s="55">
        <v>4284.1356999999998</v>
      </c>
      <c r="U2" s="55">
        <v>2.3506057</v>
      </c>
      <c r="V2" s="55">
        <v>12.055654000000001</v>
      </c>
      <c r="W2" s="55">
        <v>251.97916000000001</v>
      </c>
      <c r="X2" s="55">
        <v>81.392030000000005</v>
      </c>
      <c r="Y2" s="55">
        <v>1.3660108</v>
      </c>
      <c r="Z2" s="55">
        <v>0.97388816</v>
      </c>
      <c r="AA2" s="55">
        <v>14.3909235</v>
      </c>
      <c r="AB2" s="55">
        <v>1.5029896</v>
      </c>
      <c r="AC2" s="55">
        <v>452.58571999999998</v>
      </c>
      <c r="AD2" s="55">
        <v>6.013204</v>
      </c>
      <c r="AE2" s="55">
        <v>1.5043818</v>
      </c>
      <c r="AF2" s="55">
        <v>0.5923562</v>
      </c>
      <c r="AG2" s="55">
        <v>383.1345</v>
      </c>
      <c r="AH2" s="55">
        <v>256.09467000000001</v>
      </c>
      <c r="AI2" s="55">
        <v>127.03982000000001</v>
      </c>
      <c r="AJ2" s="55">
        <v>985.28570000000002</v>
      </c>
      <c r="AK2" s="55">
        <v>4154.4434000000001</v>
      </c>
      <c r="AL2" s="55">
        <v>102.29827</v>
      </c>
      <c r="AM2" s="55">
        <v>2833.9225999999999</v>
      </c>
      <c r="AN2" s="55">
        <v>117.51091</v>
      </c>
      <c r="AO2" s="55">
        <v>12.868017</v>
      </c>
      <c r="AP2" s="55">
        <v>9.9154250000000008</v>
      </c>
      <c r="AQ2" s="55">
        <v>2.9525923999999999</v>
      </c>
      <c r="AR2" s="55">
        <v>9.1240199999999998</v>
      </c>
      <c r="AS2" s="55">
        <v>932.00824</v>
      </c>
      <c r="AT2" s="55">
        <v>0.10059008</v>
      </c>
      <c r="AU2" s="55">
        <v>3.2063614999999999</v>
      </c>
      <c r="AV2" s="55">
        <v>170.19793999999999</v>
      </c>
      <c r="AW2" s="55">
        <v>66.085710000000006</v>
      </c>
      <c r="AX2" s="55">
        <v>0.13633413999999999</v>
      </c>
      <c r="AY2" s="55">
        <v>0.84107549999999998</v>
      </c>
      <c r="AZ2" s="55">
        <v>120.35091</v>
      </c>
      <c r="BA2" s="55">
        <v>24.721516000000001</v>
      </c>
      <c r="BB2" s="55">
        <v>7.6124225000000001</v>
      </c>
      <c r="BC2" s="55">
        <v>8.7935479999999995</v>
      </c>
      <c r="BD2" s="55">
        <v>8.3125450000000001</v>
      </c>
      <c r="BE2" s="55">
        <v>0.68111129999999998</v>
      </c>
      <c r="BF2" s="55">
        <v>3.1136659999999998</v>
      </c>
      <c r="BG2" s="55">
        <v>1.1518281E-3</v>
      </c>
      <c r="BH2" s="55">
        <v>1.1653782E-2</v>
      </c>
      <c r="BI2" s="55">
        <v>9.0153300000000002E-3</v>
      </c>
      <c r="BJ2" s="55">
        <v>4.3640032000000002E-2</v>
      </c>
      <c r="BK2" s="55">
        <v>8.8602166000000004E-5</v>
      </c>
      <c r="BL2" s="55">
        <v>0.19818864999999999</v>
      </c>
      <c r="BM2" s="55">
        <v>2.3845098</v>
      </c>
      <c r="BN2" s="55">
        <v>0.61928636000000004</v>
      </c>
      <c r="BO2" s="55">
        <v>32.725070000000002</v>
      </c>
      <c r="BP2" s="55">
        <v>6.6023250000000004</v>
      </c>
      <c r="BQ2" s="55">
        <v>10.829924999999999</v>
      </c>
      <c r="BR2" s="55">
        <v>38.077330000000003</v>
      </c>
      <c r="BS2" s="55">
        <v>11.092931999999999</v>
      </c>
      <c r="BT2" s="55">
        <v>7.8966465000000001</v>
      </c>
      <c r="BU2" s="55">
        <v>2.3771628999999999E-2</v>
      </c>
      <c r="BV2" s="55">
        <v>3.6531247000000003E-2</v>
      </c>
      <c r="BW2" s="55">
        <v>0.52978950000000002</v>
      </c>
      <c r="BX2" s="55">
        <v>0.82743423999999999</v>
      </c>
      <c r="BY2" s="55">
        <v>6.7919140000000003E-2</v>
      </c>
      <c r="BZ2" s="55">
        <v>5.1408699999999999E-4</v>
      </c>
      <c r="CA2" s="55">
        <v>0.27684763000000001</v>
      </c>
      <c r="CB2" s="55">
        <v>2.4419645E-2</v>
      </c>
      <c r="CC2" s="55">
        <v>0.10617121</v>
      </c>
      <c r="CD2" s="55">
        <v>0.94141589999999997</v>
      </c>
      <c r="CE2" s="55">
        <v>3.7414080000000002E-2</v>
      </c>
      <c r="CF2" s="55">
        <v>0.26463753000000001</v>
      </c>
      <c r="CG2" s="55">
        <v>0</v>
      </c>
      <c r="CH2" s="55">
        <v>3.0011232999999998E-2</v>
      </c>
      <c r="CI2" s="55">
        <v>2.5328759999999999E-3</v>
      </c>
      <c r="CJ2" s="55">
        <v>1.9526289999999999</v>
      </c>
      <c r="CK2" s="55">
        <v>8.6393459999999991E-3</v>
      </c>
      <c r="CL2" s="55">
        <v>0.26685375</v>
      </c>
      <c r="CM2" s="55">
        <v>2.1588886</v>
      </c>
      <c r="CN2" s="55">
        <v>1884.1018999999999</v>
      </c>
      <c r="CO2" s="55">
        <v>3237.9252999999999</v>
      </c>
      <c r="CP2" s="55">
        <v>1660.3746000000001</v>
      </c>
      <c r="CQ2" s="55">
        <v>648.59559999999999</v>
      </c>
      <c r="CR2" s="55">
        <v>346.54640000000001</v>
      </c>
      <c r="CS2" s="55">
        <v>417.25225999999998</v>
      </c>
      <c r="CT2" s="55">
        <v>1822.0442</v>
      </c>
      <c r="CU2" s="55">
        <v>1013.7454</v>
      </c>
      <c r="CV2" s="55">
        <v>1317.288</v>
      </c>
      <c r="CW2" s="55">
        <v>1130.2565999999999</v>
      </c>
      <c r="CX2" s="55">
        <v>357.89102000000003</v>
      </c>
      <c r="CY2" s="55">
        <v>2512.6876999999999</v>
      </c>
      <c r="CZ2" s="55">
        <v>1107.1786</v>
      </c>
      <c r="DA2" s="55">
        <v>2700.7822000000001</v>
      </c>
      <c r="DB2" s="55">
        <v>2787.25</v>
      </c>
      <c r="DC2" s="55">
        <v>3747.0120000000002</v>
      </c>
      <c r="DD2" s="55">
        <v>5479.3257000000003</v>
      </c>
      <c r="DE2" s="55">
        <v>1175.0599</v>
      </c>
      <c r="DF2" s="55">
        <v>3083.1484</v>
      </c>
      <c r="DG2" s="55">
        <v>1325.0121999999999</v>
      </c>
      <c r="DH2" s="55">
        <v>57.501167000000002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24.721516000000001</v>
      </c>
      <c r="B6">
        <f>BB2</f>
        <v>7.6124225000000001</v>
      </c>
      <c r="C6">
        <f>BC2</f>
        <v>8.7935479999999995</v>
      </c>
      <c r="D6">
        <f>BD2</f>
        <v>8.3125450000000001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K9" sqref="K9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26046</v>
      </c>
      <c r="C2" s="51">
        <f ca="1">YEAR(TODAY())-YEAR(B2)+IF(TODAY()&gt;=DATE(YEAR(TODAY()),MONTH(B2),DAY(B2)),0,-1)</f>
        <v>50</v>
      </c>
      <c r="E2" s="47">
        <v>175.2</v>
      </c>
      <c r="F2" s="48" t="s">
        <v>275</v>
      </c>
      <c r="G2" s="47">
        <v>65.7</v>
      </c>
      <c r="H2" s="46" t="s">
        <v>40</v>
      </c>
      <c r="I2" s="67">
        <f>ROUND(G3/E3^2,1)</f>
        <v>21.4</v>
      </c>
    </row>
    <row r="3" spans="1:9" x14ac:dyDescent="0.3">
      <c r="E3" s="46">
        <f>E2/100</f>
        <v>1.7519999999999998</v>
      </c>
      <c r="F3" s="46" t="s">
        <v>39</v>
      </c>
      <c r="G3" s="46">
        <f>G2</f>
        <v>65.7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44368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abSelected="1"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김현태, ID : H1900775)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24일 09:28:59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7" sqref="Y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44368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50</v>
      </c>
      <c r="G12" s="89"/>
      <c r="H12" s="89"/>
      <c r="I12" s="89"/>
      <c r="K12" s="118">
        <f>'개인정보 및 신체계측 입력'!E2</f>
        <v>175.2</v>
      </c>
      <c r="L12" s="119"/>
      <c r="M12" s="112">
        <f>'개인정보 및 신체계측 입력'!G2</f>
        <v>65.7</v>
      </c>
      <c r="N12" s="113"/>
      <c r="O12" s="108" t="s">
        <v>270</v>
      </c>
      <c r="P12" s="102"/>
      <c r="Q12" s="85">
        <f>'개인정보 및 신체계측 입력'!I2</f>
        <v>21.4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김현태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79.602999999999994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6.66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13.736000000000001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0.9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0.9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6.4</v>
      </c>
      <c r="L72" s="34" t="s">
        <v>52</v>
      </c>
      <c r="M72" s="34">
        <f>ROUND('DRIs DATA'!K8,1)</f>
        <v>5.5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54.17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100.46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81.39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100.2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47.89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276.95999999999998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128.68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2200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2021-08-24T01:48:20Z</dcterms:modified>
</cp:coreProperties>
</file>