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<sst xmlns="http://schemas.openxmlformats.org/spreadsheetml/2006/main" count="692" uniqueCount="341">
  <si>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</si>
  <si>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</si>
  <si>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</si>
  <si>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</si>
  <si>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</si>
  <si>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</si>
  <si>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</si>
  <si>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</si>
  <si>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</si>
  <si>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</si>
  <si>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</si>
  <si>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</si>
  <si>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</si>
  <si>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</si>
  <si>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</si>
  <si>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</si>
  <si>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</si>
  <si>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</si>
  <si>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</si>
  <si>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</si>
  <si>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</si>
  <si>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</si>
  <si>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</si>
  <si>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</si>
  <si>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</si>
  <si>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</si>
  <si>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</si>
  <si>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</si>
  <si>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</si>
  <si>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</si>
  <si>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</si>
  <si>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</si>
  <si>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</si>
  <si>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</si>
  <si>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</si>
  <si>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</si>
  <si>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</si>
  <si>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</si>
  <si>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</si>
  <si>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</si>
  <si>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</si>
  <si>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</si>
  <si>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</si>
  <si>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</si>
  <si>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</si>
  <si>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</si>
  <si>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</si>
  <si>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</si>
  <si>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</si>
  <si>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</si>
  <si>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</si>
  <si>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</si>
  <si>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</si>
  <si>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</si>
  <si>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</si>
  <si>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</si>
  <si>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</si>
  <si>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</si>
  <si>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</si>
  <si>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</si>
  <si>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</si>
  <si>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</si>
  <si>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</si>
  <si>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</si>
  <si>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</si>
  <si>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</si>
  <si>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</si>
  <si>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</si>
  <si>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</si>
  <si>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</si>
  <si>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</si>
  <si>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</si>
  <si>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</si>
  <si>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</si>
  <si>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</si>
  <si>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</si>
  <si>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</si>
  <si>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</si>
  <si>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</si>
  <si>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</si>
  <si>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</si>
  <si>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</si>
  <si>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</si>
  <si>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</si>
  <si>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</si>
  <si>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</si>
  <si>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</si>
  <si>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</si>
  <si>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</si>
  <si>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</si>
  <si>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</si>
  <si>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</si>
  <si>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</si>
  <si>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</si>
  <si>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</si>
  <si>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</si>
  <si>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</si>
  <si>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</si>
  <si>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</si>
  <si>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</si>
  <si>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</si>
  <si>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</si>
  <si>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</si>
  <si>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</si>
  <si>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</si>
  <si>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</si>
  <si>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</si>
  <si>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</si>
  <si>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</si>
  <si>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</si>
  <si>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</si>
  <si>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</si>
  <si>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</si>
  <si>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</si>
  <si>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</si>
  <si>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</si>
  <si>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</si>
  <si>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</si>
  <si>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</si>
  <si>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</si>
  <si>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</si>
  <si>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</si>
  <si>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</si>
  <si>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</si>
  <si>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</si>
  <si>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</si>
  <si>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</si>
  <si>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</si>
  <si>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</si>
  <si>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</si>
  <si>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</si>
  <si>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</si>
  <si>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</si>
  <si>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</si>
  <si>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</si>
  <si>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</si>
  <si>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</si>
  <si>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</si>
  <si>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</si>
  <si>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</si>
  <si>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</si>
  <si>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</si>
  <si>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</si>
  <si>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</si>
  <si>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</si>
  <si>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</si>
  <si>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</si>
  <si>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</si>
  <si>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</si>
  <si>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</si>
  <si>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</si>
  <si>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</si>
  <si>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</si>
  <si>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</si>
  <si>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</si>
  <si>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</si>
  <si>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</si>
  <si>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</si>
  <si>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</si>
  <si>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</si>
  <si>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</si>
  <si>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</si>
  <si>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</si>
  <si>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</si>
  <si>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</si>
  <si>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</si>
  <si>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</si>
  <si>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</si>
  <si>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</si>
  <si>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</si>
  <si>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</si>
  <si>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</si>
  <si>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</si>
  <si>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</si>
  <si>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</si>
  <si>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</si>
  <si>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</si>
  <si>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</si>
  <si>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</si>
  <si>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</si>
  <si>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</si>
  <si>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</si>
  <si>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</si>
  <si>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</si>
  <si>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</si>
  <si>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</si>
  <si>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</si>
  <si>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</si>
  <si>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</si>
  <si>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</si>
  <si>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</si>
  <si>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</si>
  <si>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</si>
  <si>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</si>
  <si>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</si>
  <si>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</si>
  <si>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</si>
  <si>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</si>
  <si>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</si>
  <si>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</si>
  <si>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</si>
  <si>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</si>
  <si>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</si>
  <si>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</si>
  <si>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</si>
  <si>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</si>
  <si>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</si>
  <si>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</si>
  <si>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</si>
  <si>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</si>
  <si>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</si>
  <si>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</si>
  <si>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</si>
  <si>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</si>
  <si>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</si>
  <si>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</si>
  <si>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</si>
  <si>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</si>
  <si>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</si>
  <si>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</si>
  <si>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</si>
  <si>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</si>
  <si>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</si>
  <si>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</si>
  <si>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</si>
  <si>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</si>
  <si>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</si>
  <si>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</si>
  <si>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</si>
  <si>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</si>
  <si>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</si>
  <si>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</si>
  <si>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</si>
  <si>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</si>
  <si>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</si>
  <si>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</si>
  <si>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</si>
  <si>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</si>
  <si>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</si>
  <si>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</si>
  <si>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</si>
  <si>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</si>
  <si>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</si>
  <si>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</si>
  <si>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</si>
  <si>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</si>
  <si>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</si>
  <si>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</si>
  <si>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</si>
  <si>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</si>
  <si>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</si>
  <si>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</si>
  <si>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</si>
  <si>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</si>
  <si>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</si>
  <si>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</si>
  <si>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</si>
  <si>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</si>
  <si>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</si>
  <si>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</si>
  <si>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</si>
  <si>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</si>
  <si>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</si>
  <si>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</si>
  <si>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</si>
  <si>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</si>
  <si>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</si>
  <si>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</si>
  <si>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</si>
  <si>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</si>
  <si>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</si>
  <si>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</si>
  <si>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</si>
  <si>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</si>
  <si>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</si>
  <si>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</si>
  <si>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</si>
  <si>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</si>
  <si>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</si>
  <si>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</si>
  <si>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</si>
  <si>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</si>
  <si>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비타민A</t>
    <phoneticPr fontId="1" type="noConversion"/>
  </si>
  <si>
    <t>마그네슘</t>
    <phoneticPr fontId="1" type="noConversion"/>
  </si>
  <si>
    <t>몰리브덴(ug/일)</t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</si>
  <si>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</si>
  <si>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</si>
  <si>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</si>
  <si>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</si>
  <si>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</si>
  <si>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비타민D</t>
    <phoneticPr fontId="1" type="noConversion"/>
  </si>
  <si>
    <t>비타민C</t>
    <phoneticPr fontId="1" type="noConversion"/>
  </si>
  <si>
    <t>니아신</t>
    <phoneticPr fontId="1" type="noConversion"/>
  </si>
  <si>
    <t>셀레늄</t>
    <phoneticPr fontId="1" type="noConversion"/>
  </si>
  <si>
    <t>크롬(ug/일)</t>
    <phoneticPr fontId="1" type="noConversion"/>
  </si>
  <si>
    <t>F</t>
  </si>
  <si>
    <t>출력시각</t>
    <phoneticPr fontId="1" type="noConversion"/>
  </si>
  <si>
    <t>다량영양소</t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</si>
  <si>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</si>
  <si>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</si>
  <si>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</si>
  <si>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권장섭취량</t>
    <phoneticPr fontId="1" type="noConversion"/>
  </si>
  <si>
    <t>단백질(g/일)</t>
    <phoneticPr fontId="1" type="noConversion"/>
  </si>
  <si>
    <t>섭취비율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</si>
  <si>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</si>
  <si>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</si>
  <si>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</si>
  <si>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</si>
  <si>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</si>
  <si>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</si>
  <si>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</si>
  <si>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</si>
  <si>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</si>
  <si>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</si>
  <si>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</si>
  <si>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</si>
  <si>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</si>
  <si>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</si>
  <si>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</si>
  <si>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</si>
  <si>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</si>
  <si>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</si>
  <si>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</si>
  <si>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</si>
  <si>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지방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</si>
  <si>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</si>
  <si>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</si>
  <si>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</si>
  <si>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비타민B12</t>
    <phoneticPr fontId="1" type="noConversion"/>
  </si>
  <si>
    <t>망간</t>
    <phoneticPr fontId="1" type="noConversion"/>
  </si>
  <si>
    <t>엽산</t>
    <phoneticPr fontId="1" type="noConversion"/>
  </si>
  <si>
    <t>평균필요량</t>
    <phoneticPr fontId="1" type="noConversion"/>
  </si>
  <si>
    <t>(설문지 : FFQ 95문항 설문지, 사용자 : 이보경, ID : H1900776)</t>
  </si>
  <si>
    <t>2021년 08월 24일 09:30:08</t>
  </si>
  <si>
    <t>충분섭취량</t>
    <phoneticPr fontId="1" type="noConversion"/>
  </si>
  <si>
    <t>티아민</t>
    <phoneticPr fontId="1" type="noConversion"/>
  </si>
  <si>
    <t>권장섭취량</t>
    <phoneticPr fontId="1" type="noConversion"/>
  </si>
  <si>
    <t>상한섭취량</t>
    <phoneticPr fontId="1" type="noConversion"/>
  </si>
  <si>
    <t>엽산(μg DFE/일)</t>
    <phoneticPr fontId="1" type="noConversion"/>
  </si>
  <si>
    <t>H1900776</t>
  </si>
  <si>
    <t>이보경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</si>
</sst>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85.63767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2360"/>
        <c:axId val="507512752"/>
      </c:barChart>
      <c:catAx>
        <c:axId val="50751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2752"/>
        <c:crosses val="autoZero"/>
        <c:auto val="1"/>
        <c:lblAlgn val="ctr"/>
        <c:lblOffset val="100"/>
        <c:noMultiLvlLbl val="0"/>
      </c:catAx>
      <c:valAx>
        <c:axId val="50751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4.1648719999999999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695248"/>
        <c:axId val="259696032"/>
      </c:barChart>
      <c:catAx>
        <c:axId val="2596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696032"/>
        <c:crosses val="autoZero"/>
        <c:auto val="1"/>
        <c:lblAlgn val="ctr"/>
        <c:lblOffset val="100"/>
        <c:noMultiLvlLbl val="0"/>
      </c:catAx>
      <c:valAx>
        <c:axId val="25969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6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2.1107833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0368"/>
        <c:axId val="725212328"/>
      </c:barChart>
      <c:catAx>
        <c:axId val="72521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2328"/>
        <c:crosses val="autoZero"/>
        <c:auto val="1"/>
        <c:lblAlgn val="ctr"/>
        <c:lblOffset val="100"/>
        <c:noMultiLvlLbl val="0"/>
      </c:catAx>
      <c:valAx>
        <c:axId val="72521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1685.7340999999999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1152"/>
        <c:axId val="725216248"/>
      </c:barChart>
      <c:catAx>
        <c:axId val="72521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248"/>
        <c:crosses val="autoZero"/>
        <c:auto val="1"/>
        <c:lblAlgn val="ctr"/>
        <c:lblOffset val="100"/>
        <c:noMultiLvlLbl val="0"/>
      </c:catAx>
      <c:valAx>
        <c:axId val="72521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5031.8639999999996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192"/>
        <c:axId val="725216640"/>
      </c:barChart>
      <c:catAx>
        <c:axId val="72520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640"/>
        <c:crosses val="autoZero"/>
        <c:auto val="1"/>
        <c:lblAlgn val="ctr"/>
        <c:lblOffset val="100"/>
        <c:noMultiLvlLbl val="0"/>
      </c:catAx>
      <c:valAx>
        <c:axId val="7252166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315.81542999999999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5856"/>
        <c:axId val="725211936"/>
      </c:barChart>
      <c:catAx>
        <c:axId val="72521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1936"/>
        <c:crosses val="autoZero"/>
        <c:auto val="1"/>
        <c:lblAlgn val="ctr"/>
        <c:lblOffset val="100"/>
        <c:noMultiLvlLbl val="0"/>
      </c:catAx>
      <c:valAx>
        <c:axId val="72521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217.05707000000001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3504"/>
        <c:axId val="725213896"/>
      </c:barChart>
      <c:catAx>
        <c:axId val="72521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3896"/>
        <c:crosses val="autoZero"/>
        <c:auto val="1"/>
        <c:lblAlgn val="ctr"/>
        <c:lblOffset val="100"/>
        <c:noMultiLvlLbl val="0"/>
      </c:catAx>
      <c:valAx>
        <c:axId val="72521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11.609968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4288"/>
        <c:axId val="725214680"/>
      </c:barChart>
      <c:catAx>
        <c:axId val="72521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4680"/>
        <c:crosses val="autoZero"/>
        <c:auto val="1"/>
        <c:lblAlgn val="ctr"/>
        <c:lblOffset val="100"/>
        <c:noMultiLvlLbl val="0"/>
      </c:catAx>
      <c:valAx>
        <c:axId val="725214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1161.1248000000001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976"/>
        <c:axId val="742982736"/>
      </c:barChart>
      <c:catAx>
        <c:axId val="72520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2736"/>
        <c:crosses val="autoZero"/>
        <c:auto val="1"/>
        <c:lblAlgn val="ctr"/>
        <c:lblOffset val="100"/>
        <c:noMultiLvlLbl val="0"/>
      </c:catAx>
      <c:valAx>
        <c:axId val="742982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8.0238400000000008E-3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0776"/>
        <c:axId val="742981560"/>
      </c:barChart>
      <c:catAx>
        <c:axId val="74298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560"/>
        <c:crosses val="autoZero"/>
        <c:auto val="1"/>
        <c:lblAlgn val="ctr"/>
        <c:lblOffset val="100"/>
        <c:noMultiLvlLbl val="0"/>
      </c:catAx>
      <c:valAx>
        <c:axId val="74298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4.3363829999999997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3912"/>
        <c:axId val="742984696"/>
      </c:barChart>
      <c:catAx>
        <c:axId val="74298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696"/>
        <c:crosses val="autoZero"/>
        <c:auto val="1"/>
        <c:lblAlgn val="ctr"/>
        <c:lblOffset val="100"/>
        <c:noMultiLvlLbl val="0"/>
      </c:catAx>
      <c:valAx>
        <c:axId val="74298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39.269069999999999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1184"/>
        <c:axId val="507514320"/>
      </c:barChart>
      <c:catAx>
        <c:axId val="50751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4320"/>
        <c:crosses val="autoZero"/>
        <c:auto val="1"/>
        <c:lblAlgn val="ctr"/>
        <c:lblOffset val="100"/>
        <c:noMultiLvlLbl val="0"/>
      </c:catAx>
      <c:valAx>
        <c:axId val="507514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132.10529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992"/>
        <c:axId val="742981952"/>
      </c:barChart>
      <c:catAx>
        <c:axId val="74297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952"/>
        <c:crosses val="autoZero"/>
        <c:auto val="1"/>
        <c:lblAlgn val="ctr"/>
        <c:lblOffset val="100"/>
        <c:noMultiLvlLbl val="0"/>
      </c:catAx>
      <c:valAx>
        <c:axId val="74298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103.724205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1168"/>
        <c:axId val="742984304"/>
      </c:barChart>
      <c:catAx>
        <c:axId val="74298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304"/>
        <c:crosses val="autoZero"/>
        <c:auto val="1"/>
        <c:lblAlgn val="ctr"/>
        <c:lblOffset val="100"/>
        <c:noMultiLvlLbl val="0"/>
      </c:catAx>
      <c:valAx>
        <c:axId val="74298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8.7059999999999995</c:v>
                </c:pt>
                <c:pt idx="1">
                  <c:v>19.777999999999999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985088"/>
        <c:axId val="742978424"/>
      </c:barChart>
      <c:catAx>
        <c:axId val="7429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78424"/>
        <c:crosses val="autoZero"/>
        <c:auto val="1"/>
        <c:lblAlgn val="ctr"/>
        <c:lblOffset val="100"/>
        <c:noMultiLvlLbl val="0"/>
      </c:catAx>
      <c:valAx>
        <c:axId val="74297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18.678122999999999</c:v>
                </c:pt>
                <c:pt idx="1">
                  <c:v>20.313423</c:v>
                </c:pt>
                <c:pt idx="2">
                  <c:v>30.216017000000001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1008.29346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600"/>
        <c:axId val="742980384"/>
      </c:barChart>
      <c:catAx>
        <c:axId val="74297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0384"/>
        <c:crosses val="autoZero"/>
        <c:auto val="1"/>
        <c:lblAlgn val="ctr"/>
        <c:lblOffset val="100"/>
        <c:noMultiLvlLbl val="0"/>
      </c:catAx>
      <c:valAx>
        <c:axId val="74298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34.314807999999999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3320"/>
        <c:axId val="506746656"/>
      </c:barChart>
      <c:catAx>
        <c:axId val="50675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6656"/>
        <c:crosses val="autoZero"/>
        <c:auto val="1"/>
        <c:lblAlgn val="ctr"/>
        <c:lblOffset val="100"/>
        <c:noMultiLvlLbl val="0"/>
      </c:catAx>
      <c:valAx>
        <c:axId val="50674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64.474000000000004</c:v>
                </c:pt>
                <c:pt idx="1">
                  <c:v>15.04</c:v>
                </c:pt>
                <c:pt idx="2">
                  <c:v>20.486000000000001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752144"/>
        <c:axId val="506747832"/>
      </c:barChart>
      <c:catAx>
        <c:axId val="50675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7832"/>
        <c:crosses val="autoZero"/>
        <c:auto val="1"/>
        <c:lblAlgn val="ctr"/>
        <c:lblOffset val="100"/>
        <c:noMultiLvlLbl val="0"/>
      </c:catAx>
      <c:valAx>
        <c:axId val="50674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1944.0938000000001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7048"/>
        <c:axId val="506745872"/>
      </c:barChart>
      <c:catAx>
        <c:axId val="50674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5872"/>
        <c:crosses val="autoZero"/>
        <c:auto val="1"/>
        <c:lblAlgn val="ctr"/>
        <c:lblOffset val="100"/>
        <c:noMultiLvlLbl val="0"/>
      </c:catAx>
      <c:valAx>
        <c:axId val="50674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255.66716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2536"/>
        <c:axId val="506749008"/>
      </c:barChart>
      <c:catAx>
        <c:axId val="50675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008"/>
        <c:crosses val="autoZero"/>
        <c:auto val="1"/>
        <c:lblAlgn val="ctr"/>
        <c:lblOffset val="100"/>
        <c:noMultiLvlLbl val="0"/>
      </c:catAx>
      <c:valAx>
        <c:axId val="506749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1085.6074000000001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224"/>
        <c:axId val="506750184"/>
      </c:barChart>
      <c:catAx>
        <c:axId val="50674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50184"/>
        <c:crosses val="autoZero"/>
        <c:auto val="1"/>
        <c:lblAlgn val="ctr"/>
        <c:lblOffset val="100"/>
        <c:noMultiLvlLbl val="0"/>
      </c:catAx>
      <c:valAx>
        <c:axId val="50675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5.2939143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09616"/>
        <c:axId val="507513928"/>
      </c:barChart>
      <c:catAx>
        <c:axId val="50750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3928"/>
        <c:crosses val="autoZero"/>
        <c:auto val="1"/>
        <c:lblAlgn val="ctr"/>
        <c:lblOffset val="100"/>
        <c:noMultiLvlLbl val="0"/>
      </c:catAx>
      <c:valAx>
        <c:axId val="50751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0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6465.3945000000003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616"/>
        <c:axId val="506749400"/>
      </c:barChart>
      <c:catAx>
        <c:axId val="50674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400"/>
        <c:crosses val="autoZero"/>
        <c:auto val="1"/>
        <c:lblAlgn val="ctr"/>
        <c:lblOffset val="100"/>
        <c:noMultiLvlLbl val="0"/>
      </c:catAx>
      <c:valAx>
        <c:axId val="50674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21.835101999999999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1360"/>
        <c:axId val="747439800"/>
      </c:barChart>
      <c:catAx>
        <c:axId val="50675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9800"/>
        <c:crosses val="autoZero"/>
        <c:auto val="1"/>
        <c:lblAlgn val="ctr"/>
        <c:lblOffset val="100"/>
        <c:noMultiLvlLbl val="0"/>
      </c:catAx>
      <c:valAx>
        <c:axId val="74743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2.257971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7439016"/>
        <c:axId val="747438624"/>
      </c:barChart>
      <c:catAx>
        <c:axId val="74743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8624"/>
        <c:crosses val="autoZero"/>
        <c:auto val="1"/>
        <c:lblAlgn val="ctr"/>
        <c:lblOffset val="100"/>
        <c:noMultiLvlLbl val="0"/>
      </c:catAx>
      <c:valAx>
        <c:axId val="74743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743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665.62990000000002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900016"/>
        <c:axId val="257893744"/>
      </c:barChart>
      <c:catAx>
        <c:axId val="25790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3744"/>
        <c:crosses val="autoZero"/>
        <c:auto val="1"/>
        <c:lblAlgn val="ctr"/>
        <c:lblOffset val="100"/>
        <c:noMultiLvlLbl val="0"/>
      </c:catAx>
      <c:valAx>
        <c:axId val="25789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90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2.2180076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448"/>
        <c:axId val="257896880"/>
      </c:barChart>
      <c:catAx>
        <c:axId val="25789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880"/>
        <c:crosses val="autoZero"/>
        <c:auto val="1"/>
        <c:lblAlgn val="ctr"/>
        <c:lblOffset val="100"/>
        <c:noMultiLvlLbl val="0"/>
      </c:catAx>
      <c:valAx>
        <c:axId val="257896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14.941392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2960"/>
        <c:axId val="257896488"/>
      </c:barChart>
      <c:catAx>
        <c:axId val="2578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488"/>
        <c:crosses val="autoZero"/>
        <c:auto val="1"/>
        <c:lblAlgn val="ctr"/>
        <c:lblOffset val="100"/>
        <c:noMultiLvlLbl val="0"/>
      </c:catAx>
      <c:valAx>
        <c:axId val="25789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2.257971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3352"/>
        <c:axId val="257897664"/>
      </c:barChart>
      <c:catAx>
        <c:axId val="25789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7664"/>
        <c:crosses val="autoZero"/>
        <c:auto val="1"/>
        <c:lblAlgn val="ctr"/>
        <c:lblOffset val="100"/>
        <c:noMultiLvlLbl val="0"/>
      </c:catAx>
      <c:valAx>
        <c:axId val="25789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1011.28955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840"/>
        <c:axId val="257899232"/>
      </c:barChart>
      <c:catAx>
        <c:axId val="25789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9232"/>
        <c:crosses val="autoZero"/>
        <c:auto val="1"/>
        <c:lblAlgn val="ctr"/>
        <c:lblOffset val="100"/>
        <c:noMultiLvlLbl val="0"/>
      </c:catAx>
      <c:valAx>
        <c:axId val="25789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19.836614999999998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5104"/>
        <c:axId val="507510400"/>
      </c:barChart>
      <c:catAx>
        <c:axId val="50751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0400"/>
        <c:crosses val="autoZero"/>
        <c:auto val="1"/>
        <c:lblAlgn val="ctr"/>
        <c:lblOffset val="100"/>
        <c:noMultiLvlLbl val="0"/>
      </c:catAx>
      <c:valAx>
        <c:axId val="50751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이보경, ID : H1900776)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09:30:08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1944.0938000000001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85.63767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39.269069999999999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64.474000000000004</v>
      </c>
      <c r="G8" s="59">
        <f>'DRIs DATA 입력'!G8</f>
        <v>15.04</v>
      </c>
      <c r="H8" s="59">
        <f>'DRIs DATA 입력'!H8</f>
        <v>20.486000000000001</v>
      </c>
      <c r="I8" s="55"/>
      <c r="J8" s="59" t="s">
        <v>215</v>
      </c>
      <c r="K8" s="59">
        <f>'DRIs DATA 입력'!K8</f>
        <v>8.7059999999999995</v>
      </c>
      <c r="L8" s="59">
        <f>'DRIs DATA 입력'!L8</f>
        <v>19.777999999999999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1008.29346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34.314807999999999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5.2939143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665.62990000000002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255.66716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2.0250037000000001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2.2180076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14.941392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2.257971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1011.28955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19.836614999999998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4.1648719999999999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2.1107833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1085.6074000000001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1685.7340999999999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6465.3945000000003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5031.8639999999996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315.81542999999999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217.05707000000001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21.835101999999999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11.609968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1161.1248000000001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8.0238400000000008E-3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4.3363829999999997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132.10529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103.724205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60" sqref="I60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285</v>
      </c>
      <c r="B1" s="55" t="s">
        <v>332</v>
      </c>
      <c r="G1" s="56" t="s">
        <v>296</v>
      </c>
      <c r="H1" s="55" t="s">
        <v>333</v>
      </c>
    </row>
    <row r="3" spans="1:27" x14ac:dyDescent="0.3">
      <c r="A3" s="65" t="s">
        <v>297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286</v>
      </c>
      <c r="B4" s="66"/>
      <c r="C4" s="66"/>
      <c r="E4" s="62" t="s">
        <v>287</v>
      </c>
      <c r="F4" s="63"/>
      <c r="G4" s="63"/>
      <c r="H4" s="64"/>
      <c r="J4" s="62" t="s">
        <v>298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288</v>
      </c>
      <c r="V4" s="66"/>
      <c r="W4" s="66"/>
      <c r="X4" s="66"/>
      <c r="Y4" s="66"/>
      <c r="Z4" s="66"/>
    </row>
    <row r="5" spans="1:27" x14ac:dyDescent="0.3">
      <c r="A5" s="60"/>
      <c r="B5" s="60" t="s">
        <v>299</v>
      </c>
      <c r="C5" s="60" t="s">
        <v>276</v>
      </c>
      <c r="E5" s="60"/>
      <c r="F5" s="60" t="s">
        <v>49</v>
      </c>
      <c r="G5" s="60" t="s">
        <v>324</v>
      </c>
      <c r="H5" s="60" t="s">
        <v>45</v>
      </c>
      <c r="J5" s="60"/>
      <c r="K5" s="60" t="s">
        <v>300</v>
      </c>
      <c r="L5" s="60" t="s">
        <v>289</v>
      </c>
      <c r="N5" s="60"/>
      <c r="O5" s="60" t="s">
        <v>277</v>
      </c>
      <c r="P5" s="60" t="s">
        <v>301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301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286</v>
      </c>
      <c r="B6" s="60">
        <v>1800</v>
      </c>
      <c r="C6" s="60">
        <v>1944.0938000000001</v>
      </c>
      <c r="E6" s="60" t="s">
        <v>280</v>
      </c>
      <c r="F6" s="60">
        <v>55</v>
      </c>
      <c r="G6" s="60">
        <v>15</v>
      </c>
      <c r="H6" s="60">
        <v>7</v>
      </c>
      <c r="J6" s="60" t="s">
        <v>280</v>
      </c>
      <c r="K6" s="60">
        <v>0.1</v>
      </c>
      <c r="L6" s="60">
        <v>4</v>
      </c>
      <c r="N6" s="60" t="s">
        <v>302</v>
      </c>
      <c r="O6" s="60">
        <v>40</v>
      </c>
      <c r="P6" s="60">
        <v>50</v>
      </c>
      <c r="Q6" s="60">
        <v>0</v>
      </c>
      <c r="R6" s="60">
        <v>0</v>
      </c>
      <c r="S6" s="60">
        <v>85.63767</v>
      </c>
      <c r="U6" s="60" t="s">
        <v>281</v>
      </c>
      <c r="V6" s="60">
        <v>0</v>
      </c>
      <c r="W6" s="60">
        <v>0</v>
      </c>
      <c r="X6" s="60">
        <v>20</v>
      </c>
      <c r="Y6" s="60">
        <v>0</v>
      </c>
      <c r="Z6" s="60">
        <v>39.269069999999999</v>
      </c>
    </row>
    <row r="7" spans="1:27" x14ac:dyDescent="0.3">
      <c r="E7" s="60" t="s">
        <v>325</v>
      </c>
      <c r="F7" s="60">
        <v>65</v>
      </c>
      <c r="G7" s="60">
        <v>30</v>
      </c>
      <c r="H7" s="60">
        <v>20</v>
      </c>
      <c r="J7" s="60" t="s">
        <v>325</v>
      </c>
      <c r="K7" s="60">
        <v>1</v>
      </c>
      <c r="L7" s="60">
        <v>10</v>
      </c>
    </row>
    <row r="8" spans="1:27" x14ac:dyDescent="0.3">
      <c r="E8" s="60" t="s">
        <v>303</v>
      </c>
      <c r="F8" s="60">
        <v>64.474000000000004</v>
      </c>
      <c r="G8" s="60">
        <v>15.04</v>
      </c>
      <c r="H8" s="60">
        <v>20.486000000000001</v>
      </c>
      <c r="J8" s="60" t="s">
        <v>303</v>
      </c>
      <c r="K8" s="60">
        <v>8.7059999999999995</v>
      </c>
      <c r="L8" s="60">
        <v>19.777999999999999</v>
      </c>
    </row>
    <row r="13" spans="1:27" x14ac:dyDescent="0.3">
      <c r="A13" s="61" t="s">
        <v>326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282</v>
      </c>
      <c r="B14" s="66"/>
      <c r="C14" s="66"/>
      <c r="D14" s="66"/>
      <c r="E14" s="66"/>
      <c r="F14" s="66"/>
      <c r="H14" s="66" t="s">
        <v>304</v>
      </c>
      <c r="I14" s="66"/>
      <c r="J14" s="66"/>
      <c r="K14" s="66"/>
      <c r="L14" s="66"/>
      <c r="M14" s="66"/>
      <c r="O14" s="66" t="s">
        <v>290</v>
      </c>
      <c r="P14" s="66"/>
      <c r="Q14" s="66"/>
      <c r="R14" s="66"/>
      <c r="S14" s="66"/>
      <c r="T14" s="66"/>
      <c r="V14" s="66" t="s">
        <v>327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301</v>
      </c>
      <c r="D15" s="60" t="s">
        <v>334</v>
      </c>
      <c r="E15" s="60" t="s">
        <v>279</v>
      </c>
      <c r="F15" s="60" t="s">
        <v>276</v>
      </c>
      <c r="H15" s="60"/>
      <c r="I15" s="60" t="s">
        <v>277</v>
      </c>
      <c r="J15" s="60" t="s">
        <v>301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301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301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305</v>
      </c>
      <c r="B16" s="60">
        <v>430</v>
      </c>
      <c r="C16" s="60">
        <v>600</v>
      </c>
      <c r="D16" s="60">
        <v>0</v>
      </c>
      <c r="E16" s="60">
        <v>3000</v>
      </c>
      <c r="F16" s="60">
        <v>1008.29346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34.314807999999999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5.2939143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665.62990000000002</v>
      </c>
    </row>
    <row r="23" spans="1:62" x14ac:dyDescent="0.3">
      <c r="A23" s="61" t="s">
        <v>306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291</v>
      </c>
      <c r="B24" s="66"/>
      <c r="C24" s="66"/>
      <c r="D24" s="66"/>
      <c r="E24" s="66"/>
      <c r="F24" s="66"/>
      <c r="H24" s="66" t="s">
        <v>335</v>
      </c>
      <c r="I24" s="66"/>
      <c r="J24" s="66"/>
      <c r="K24" s="66"/>
      <c r="L24" s="66"/>
      <c r="M24" s="66"/>
      <c r="O24" s="66" t="s">
        <v>307</v>
      </c>
      <c r="P24" s="66"/>
      <c r="Q24" s="66"/>
      <c r="R24" s="66"/>
      <c r="S24" s="66"/>
      <c r="T24" s="66"/>
      <c r="V24" s="66" t="s">
        <v>292</v>
      </c>
      <c r="W24" s="66"/>
      <c r="X24" s="66"/>
      <c r="Y24" s="66"/>
      <c r="Z24" s="66"/>
      <c r="AA24" s="66"/>
      <c r="AC24" s="66" t="s">
        <v>308</v>
      </c>
      <c r="AD24" s="66"/>
      <c r="AE24" s="66"/>
      <c r="AF24" s="66"/>
      <c r="AG24" s="66"/>
      <c r="AH24" s="66"/>
      <c r="AJ24" s="66" t="s">
        <v>330</v>
      </c>
      <c r="AK24" s="66"/>
      <c r="AL24" s="66"/>
      <c r="AM24" s="66"/>
      <c r="AN24" s="66"/>
      <c r="AO24" s="66"/>
      <c r="AQ24" s="66" t="s">
        <v>328</v>
      </c>
      <c r="AR24" s="66"/>
      <c r="AS24" s="66"/>
      <c r="AT24" s="66"/>
      <c r="AU24" s="66"/>
      <c r="AV24" s="66"/>
      <c r="AX24" s="66" t="s">
        <v>309</v>
      </c>
      <c r="AY24" s="66"/>
      <c r="AZ24" s="66"/>
      <c r="BA24" s="66"/>
      <c r="BB24" s="66"/>
      <c r="BC24" s="66"/>
      <c r="BE24" s="66" t="s">
        <v>310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301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301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336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301</v>
      </c>
      <c r="Y25" s="60" t="s">
        <v>278</v>
      </c>
      <c r="Z25" s="60" t="s">
        <v>337</v>
      </c>
      <c r="AA25" s="60" t="s">
        <v>276</v>
      </c>
      <c r="AC25" s="60"/>
      <c r="AD25" s="60" t="s">
        <v>277</v>
      </c>
      <c r="AE25" s="60" t="s">
        <v>301</v>
      </c>
      <c r="AF25" s="60" t="s">
        <v>278</v>
      </c>
      <c r="AG25" s="60" t="s">
        <v>279</v>
      </c>
      <c r="AH25" s="60" t="s">
        <v>276</v>
      </c>
      <c r="AJ25" s="60"/>
      <c r="AK25" s="60" t="s">
        <v>331</v>
      </c>
      <c r="AL25" s="60" t="s">
        <v>301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336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301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301</v>
      </c>
      <c r="BH25" s="60" t="s">
        <v>278</v>
      </c>
      <c r="BI25" s="60" t="s">
        <v>337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255.66716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2.0250037000000001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2.2180076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14.941392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2.257971</v>
      </c>
      <c r="AJ26" s="60" t="s">
        <v>338</v>
      </c>
      <c r="AK26" s="60">
        <v>320</v>
      </c>
      <c r="AL26" s="60">
        <v>400</v>
      </c>
      <c r="AM26" s="60">
        <v>0</v>
      </c>
      <c r="AN26" s="60">
        <v>1000</v>
      </c>
      <c r="AO26" s="60">
        <v>1011.28955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19.836614999999998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4.1648719999999999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2.1107833</v>
      </c>
    </row>
    <row r="33" spans="1:68" x14ac:dyDescent="0.3">
      <c r="A33" s="61" t="s">
        <v>311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312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313</v>
      </c>
      <c r="W34" s="66"/>
      <c r="X34" s="66"/>
      <c r="Y34" s="66"/>
      <c r="Z34" s="66"/>
      <c r="AA34" s="66"/>
      <c r="AC34" s="66" t="s">
        <v>314</v>
      </c>
      <c r="AD34" s="66"/>
      <c r="AE34" s="66"/>
      <c r="AF34" s="66"/>
      <c r="AG34" s="66"/>
      <c r="AH34" s="66"/>
      <c r="AJ34" s="66" t="s">
        <v>283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301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301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301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301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301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301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1085.6074000000001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1685.7340999999999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6465.3945000000003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5031.8639999999996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315.81542999999999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217.05707000000001</v>
      </c>
    </row>
    <row r="43" spans="1:68" x14ac:dyDescent="0.3">
      <c r="A43" s="61" t="s">
        <v>315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316</v>
      </c>
      <c r="B44" s="66"/>
      <c r="C44" s="66"/>
      <c r="D44" s="66"/>
      <c r="E44" s="66"/>
      <c r="F44" s="66"/>
      <c r="H44" s="66" t="s">
        <v>317</v>
      </c>
      <c r="I44" s="66"/>
      <c r="J44" s="66"/>
      <c r="K44" s="66"/>
      <c r="L44" s="66"/>
      <c r="M44" s="66"/>
      <c r="O44" s="66" t="s">
        <v>318</v>
      </c>
      <c r="P44" s="66"/>
      <c r="Q44" s="66"/>
      <c r="R44" s="66"/>
      <c r="S44" s="66"/>
      <c r="T44" s="66"/>
      <c r="V44" s="66" t="s">
        <v>319</v>
      </c>
      <c r="W44" s="66"/>
      <c r="X44" s="66"/>
      <c r="Y44" s="66"/>
      <c r="Z44" s="66"/>
      <c r="AA44" s="66"/>
      <c r="AC44" s="66" t="s">
        <v>329</v>
      </c>
      <c r="AD44" s="66"/>
      <c r="AE44" s="66"/>
      <c r="AF44" s="66"/>
      <c r="AG44" s="66"/>
      <c r="AH44" s="66"/>
      <c r="AJ44" s="66" t="s">
        <v>320</v>
      </c>
      <c r="AK44" s="66"/>
      <c r="AL44" s="66"/>
      <c r="AM44" s="66"/>
      <c r="AN44" s="66"/>
      <c r="AO44" s="66"/>
      <c r="AQ44" s="66" t="s">
        <v>293</v>
      </c>
      <c r="AR44" s="66"/>
      <c r="AS44" s="66"/>
      <c r="AT44" s="66"/>
      <c r="AU44" s="66"/>
      <c r="AV44" s="66"/>
      <c r="AX44" s="66" t="s">
        <v>321</v>
      </c>
      <c r="AY44" s="66"/>
      <c r="AZ44" s="66"/>
      <c r="BA44" s="66"/>
      <c r="BB44" s="66"/>
      <c r="BC44" s="66"/>
      <c r="BE44" s="66" t="s">
        <v>322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301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301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301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301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301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301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301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301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301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21.835101999999999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11.609968</v>
      </c>
      <c r="O46" s="60" t="s">
        <v>323</v>
      </c>
      <c r="P46" s="60">
        <v>600</v>
      </c>
      <c r="Q46" s="60">
        <v>800</v>
      </c>
      <c r="R46" s="60">
        <v>0</v>
      </c>
      <c r="S46" s="60">
        <v>10000</v>
      </c>
      <c r="T46" s="60">
        <v>1161.1248000000001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8.0238400000000008E-3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4.3363829999999997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132.10529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103.724205</v>
      </c>
      <c r="AX46" s="60" t="s">
        <v>284</v>
      </c>
      <c r="AY46" s="60"/>
      <c r="AZ46" s="60"/>
      <c r="BA46" s="60"/>
      <c r="BB46" s="60"/>
      <c r="BC46" s="60"/>
      <c r="BE46" s="60" t="s">
        <v>294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1" sqref="E21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339</v>
      </c>
      <c r="B2" s="55" t="s">
        <v>340</v>
      </c>
      <c r="C2" s="55" t="s">
        <v>295</v>
      </c>
      <c r="D2" s="55">
        <v>56</v>
      </c>
      <c r="E2" s="55">
        <v>1944.0938000000001</v>
      </c>
      <c r="F2" s="55">
        <v>269.51546999999999</v>
      </c>
      <c r="G2" s="55">
        <v>62.870871999999999</v>
      </c>
      <c r="H2" s="55">
        <v>40.059530000000002</v>
      </c>
      <c r="I2" s="55">
        <v>22.811342</v>
      </c>
      <c r="J2" s="55">
        <v>85.63767</v>
      </c>
      <c r="K2" s="55">
        <v>42.678489999999996</v>
      </c>
      <c r="L2" s="55">
        <v>42.959183000000003</v>
      </c>
      <c r="M2" s="55">
        <v>39.269069999999999</v>
      </c>
      <c r="N2" s="55">
        <v>3.9253901999999998</v>
      </c>
      <c r="O2" s="55">
        <v>22.878827999999999</v>
      </c>
      <c r="P2" s="55">
        <v>1676.5126</v>
      </c>
      <c r="Q2" s="55">
        <v>34.531944000000003</v>
      </c>
      <c r="R2" s="55">
        <v>1008.29346</v>
      </c>
      <c r="S2" s="55">
        <v>190.06467000000001</v>
      </c>
      <c r="T2" s="55">
        <v>9818.7459999999992</v>
      </c>
      <c r="U2" s="55">
        <v>5.2939143</v>
      </c>
      <c r="V2" s="55">
        <v>34.314807999999999</v>
      </c>
      <c r="W2" s="55">
        <v>665.62990000000002</v>
      </c>
      <c r="X2" s="55">
        <v>255.66716</v>
      </c>
      <c r="Y2" s="55">
        <v>2.0250037000000001</v>
      </c>
      <c r="Z2" s="55">
        <v>2.2180076</v>
      </c>
      <c r="AA2" s="55">
        <v>14.941392</v>
      </c>
      <c r="AB2" s="55">
        <v>2.257971</v>
      </c>
      <c r="AC2" s="55">
        <v>1011.28955</v>
      </c>
      <c r="AD2" s="55">
        <v>19.836614999999998</v>
      </c>
      <c r="AE2" s="55">
        <v>4.1648719999999999</v>
      </c>
      <c r="AF2" s="55">
        <v>2.1107833</v>
      </c>
      <c r="AG2" s="55">
        <v>1085.6074000000001</v>
      </c>
      <c r="AH2" s="55">
        <v>414.48495000000003</v>
      </c>
      <c r="AI2" s="55">
        <v>671.12243999999998</v>
      </c>
      <c r="AJ2" s="55">
        <v>1685.7340999999999</v>
      </c>
      <c r="AK2" s="55">
        <v>6465.3945000000003</v>
      </c>
      <c r="AL2" s="55">
        <v>315.81542999999999</v>
      </c>
      <c r="AM2" s="55">
        <v>5031.8639999999996</v>
      </c>
      <c r="AN2" s="55">
        <v>217.05707000000001</v>
      </c>
      <c r="AO2" s="55">
        <v>21.835101999999999</v>
      </c>
      <c r="AP2" s="55">
        <v>15.637594999999999</v>
      </c>
      <c r="AQ2" s="55">
        <v>6.1975074000000001</v>
      </c>
      <c r="AR2" s="55">
        <v>11.609968</v>
      </c>
      <c r="AS2" s="55">
        <v>1161.1248000000001</v>
      </c>
      <c r="AT2" s="55">
        <v>8.0238400000000008E-3</v>
      </c>
      <c r="AU2" s="55">
        <v>4.3363829999999997</v>
      </c>
      <c r="AV2" s="55">
        <v>132.10529</v>
      </c>
      <c r="AW2" s="55">
        <v>103.724205</v>
      </c>
      <c r="AX2" s="55">
        <v>0.29308465</v>
      </c>
      <c r="AY2" s="55">
        <v>1.3765499999999999</v>
      </c>
      <c r="AZ2" s="55">
        <v>524.80470000000003</v>
      </c>
      <c r="BA2" s="55">
        <v>69.227029999999999</v>
      </c>
      <c r="BB2" s="55">
        <v>18.678122999999999</v>
      </c>
      <c r="BC2" s="55">
        <v>20.313423</v>
      </c>
      <c r="BD2" s="55">
        <v>30.216017000000001</v>
      </c>
      <c r="BE2" s="55">
        <v>2.0230610000000002</v>
      </c>
      <c r="BF2" s="55">
        <v>13.473355</v>
      </c>
      <c r="BG2" s="55">
        <v>5.5509790000000002E-3</v>
      </c>
      <c r="BH2" s="55">
        <v>5.7900069999999998E-2</v>
      </c>
      <c r="BI2" s="55">
        <v>4.3161020000000001E-2</v>
      </c>
      <c r="BJ2" s="55">
        <v>0.16227785</v>
      </c>
      <c r="BK2" s="55">
        <v>4.2699840000000002E-4</v>
      </c>
      <c r="BL2" s="55">
        <v>0.45539984</v>
      </c>
      <c r="BM2" s="55">
        <v>4.6917450000000001</v>
      </c>
      <c r="BN2" s="55">
        <v>1.3250985</v>
      </c>
      <c r="BO2" s="55">
        <v>80.385499999999993</v>
      </c>
      <c r="BP2" s="55">
        <v>14.079275000000001</v>
      </c>
      <c r="BQ2" s="55">
        <v>28.360765000000001</v>
      </c>
      <c r="BR2" s="55">
        <v>103.50992599999999</v>
      </c>
      <c r="BS2" s="55">
        <v>40.594769999999997</v>
      </c>
      <c r="BT2" s="55">
        <v>16.986091999999999</v>
      </c>
      <c r="BU2" s="55">
        <v>0.25342177999999999</v>
      </c>
      <c r="BV2" s="55">
        <v>3.9683944999999998E-2</v>
      </c>
      <c r="BW2" s="55">
        <v>1.1380730999999999</v>
      </c>
      <c r="BX2" s="55">
        <v>1.3743185</v>
      </c>
      <c r="BY2" s="55">
        <v>0.17680545</v>
      </c>
      <c r="BZ2" s="55">
        <v>1.7477715000000001E-4</v>
      </c>
      <c r="CA2" s="55">
        <v>1.7623683999999999</v>
      </c>
      <c r="CB2" s="55">
        <v>2.2759796999999998E-2</v>
      </c>
      <c r="CC2" s="55">
        <v>0.18964809999999999</v>
      </c>
      <c r="CD2" s="55">
        <v>0.79813650000000003</v>
      </c>
      <c r="CE2" s="55">
        <v>0.14469934000000001</v>
      </c>
      <c r="CF2" s="55">
        <v>0.14295316999999999</v>
      </c>
      <c r="CG2" s="55">
        <v>0</v>
      </c>
      <c r="CH2" s="55">
        <v>1.9785527000000001E-2</v>
      </c>
      <c r="CI2" s="55">
        <v>7.7246405000000002E-8</v>
      </c>
      <c r="CJ2" s="55">
        <v>1.7376077000000001</v>
      </c>
      <c r="CK2" s="55">
        <v>2.8132695999999999E-2</v>
      </c>
      <c r="CL2" s="55">
        <v>2.5760736</v>
      </c>
      <c r="CM2" s="55">
        <v>4.0351809999999997</v>
      </c>
      <c r="CN2" s="55">
        <v>3327.4312</v>
      </c>
      <c r="CO2" s="55">
        <v>6114.8896000000004</v>
      </c>
      <c r="CP2" s="55">
        <v>4630.4949999999999</v>
      </c>
      <c r="CQ2" s="55">
        <v>1296.6312</v>
      </c>
      <c r="CR2" s="55">
        <v>670.04503999999997</v>
      </c>
      <c r="CS2" s="55">
        <v>373.88650000000001</v>
      </c>
      <c r="CT2" s="55">
        <v>3475.7954</v>
      </c>
      <c r="CU2" s="55">
        <v>2625.9512</v>
      </c>
      <c r="CV2" s="55">
        <v>1171.7366999999999</v>
      </c>
      <c r="CW2" s="55">
        <v>2928.8672000000001</v>
      </c>
      <c r="CX2" s="55">
        <v>883.13165000000004</v>
      </c>
      <c r="CY2" s="55">
        <v>3746.9895000000001</v>
      </c>
      <c r="CZ2" s="55">
        <v>2064.9922000000001</v>
      </c>
      <c r="DA2" s="55">
        <v>5706.3065999999999</v>
      </c>
      <c r="DB2" s="55">
        <v>4370.8145000000004</v>
      </c>
      <c r="DC2" s="55">
        <v>9127.17</v>
      </c>
      <c r="DD2" s="55">
        <v>13860.561</v>
      </c>
      <c r="DE2" s="55">
        <v>3117.0308</v>
      </c>
      <c r="DF2" s="55">
        <v>4402.1216000000004</v>
      </c>
      <c r="DG2" s="55">
        <v>3421.2363</v>
      </c>
      <c r="DH2" s="55">
        <v>251.80411000000001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69.227029999999999</v>
      </c>
      <c r="B6">
        <f>BB2</f>
        <v>18.678122999999999</v>
      </c>
      <c r="C6">
        <f>BC2</f>
        <v>20.313423</v>
      </c>
      <c r="D6">
        <f>BD2</f>
        <v>30.216017000000001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C8" sqref="C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23914</v>
      </c>
      <c r="C2" s="51">
        <f ca="1">YEAR(TODAY())-YEAR(B2)+IF(TODAY()&gt;=DATE(YEAR(TODAY()),MONTH(B2),DAY(B2)),0,-1)</f>
        <v>56</v>
      </c>
      <c r="E2" s="47">
        <v>162</v>
      </c>
      <c r="F2" s="48" t="s">
        <v>275</v>
      </c>
      <c r="G2" s="47">
        <v>53.2</v>
      </c>
      <c r="H2" s="46" t="s">
        <v>40</v>
      </c>
      <c r="I2" s="67">
        <f>ROUND(G3/E3^2,1)</f>
        <v>20.3</v>
      </c>
    </row>
    <row r="3" spans="1:9" x14ac:dyDescent="0.3">
      <c r="E3" s="46">
        <f>E2/100</f>
        <v>1.62</v>
      </c>
      <c r="F3" s="46" t="s">
        <v>39</v>
      </c>
      <c r="G3" s="46">
        <f>G2</f>
        <v>53.2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44368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이보경, ID : H1900776)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09:30:08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44368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56</v>
      </c>
      <c r="G12" s="89"/>
      <c r="H12" s="89"/>
      <c r="I12" s="89"/>
      <c r="K12" s="118">
        <f>'개인정보 및 신체계측 입력'!E2</f>
        <v>162</v>
      </c>
      <c r="L12" s="119"/>
      <c r="M12" s="112">
        <f>'개인정보 및 신체계측 입력'!G2</f>
        <v>53.2</v>
      </c>
      <c r="N12" s="113"/>
      <c r="O12" s="108" t="s">
        <v>270</v>
      </c>
      <c r="P12" s="102"/>
      <c r="Q12" s="85">
        <f>'개인정보 및 신체계측 입력'!I2</f>
        <v>20.3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이보경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64.474000000000004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15.04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20.486000000000001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0.6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0.7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19.8</v>
      </c>
      <c r="L72" s="34" t="s">
        <v>52</v>
      </c>
      <c r="M72" s="34">
        <f>ROUND('DRIs DATA'!K8,1)</f>
        <v>8.6999999999999993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134.44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285.95999999999998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255.67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150.53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135.69999999999999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431.03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218.35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2021-08-24T01:49:16Z</dcterms:modified>
</cp:coreProperties>
</file>