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<sst xmlns="http://schemas.openxmlformats.org/spreadsheetml/2006/main" count="692" uniqueCount="355">
  <si>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</si>
  <si>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</si>
  <si>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</si>
  <si>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</si>
  <si>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</si>
  <si>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</si>
  <si>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</si>
  <si>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</si>
  <si>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</si>
  <si>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</si>
  <si>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</si>
  <si>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</si>
  <si>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</si>
  <si>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</si>
  <si>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</si>
  <si>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</si>
  <si>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</si>
  <si>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</si>
  <si>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</si>
  <si>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</si>
  <si>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</si>
  <si>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</si>
  <si>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</si>
  <si>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</si>
  <si>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</si>
  <si>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</si>
  <si>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</si>
  <si>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</si>
  <si>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</si>
  <si>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</si>
  <si>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</si>
  <si>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</si>
  <si>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</si>
  <si>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</si>
  <si>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</si>
  <si>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</si>
  <si>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</si>
  <si>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</si>
  <si>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</si>
  <si>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</si>
  <si>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</si>
  <si>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</si>
  <si>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</si>
  <si>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</si>
  <si>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</si>
  <si>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</si>
  <si>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</si>
  <si>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</si>
  <si>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</si>
  <si>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</si>
  <si>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</si>
  <si>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</si>
  <si>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</si>
  <si>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</si>
  <si>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</si>
  <si>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</si>
  <si>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</si>
  <si>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</si>
  <si>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</si>
  <si>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</si>
  <si>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</si>
  <si>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</si>
  <si>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</si>
  <si>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</si>
  <si>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</si>
  <si>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</si>
  <si>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</si>
  <si>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</si>
  <si>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</si>
  <si>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</si>
  <si>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</si>
  <si>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</si>
  <si>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</si>
  <si>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</si>
  <si>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</si>
  <si>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</si>
  <si>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</si>
  <si>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</si>
  <si>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</si>
  <si>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</si>
  <si>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</si>
  <si>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</si>
  <si>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</si>
  <si>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</si>
  <si>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</si>
  <si>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</si>
  <si>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</si>
  <si>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</si>
  <si>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</si>
  <si>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</si>
  <si>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</si>
  <si>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</si>
  <si>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</si>
  <si>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</si>
  <si>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</si>
  <si>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</si>
  <si>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</si>
  <si>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</si>
  <si>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</si>
  <si>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</si>
  <si>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</si>
  <si>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</si>
  <si>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</si>
  <si>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</si>
  <si>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</si>
  <si>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</si>
  <si>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</si>
  <si>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</si>
  <si>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</si>
  <si>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</si>
  <si>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</si>
  <si>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</si>
  <si>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</si>
  <si>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</si>
  <si>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</si>
  <si>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</si>
  <si>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</si>
  <si>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</si>
  <si>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</si>
  <si>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</si>
  <si>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</si>
  <si>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</si>
  <si>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</si>
  <si>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</si>
  <si>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</si>
  <si>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</si>
  <si>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</si>
  <si>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</si>
  <si>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</si>
  <si>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</si>
  <si>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</si>
  <si>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</si>
  <si>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</si>
  <si>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</si>
  <si>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</si>
  <si>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</si>
  <si>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</si>
  <si>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</si>
  <si>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</si>
  <si>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</si>
  <si>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</si>
  <si>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</si>
  <si>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</si>
  <si>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</si>
  <si>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</si>
  <si>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</si>
  <si>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</si>
  <si>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</si>
  <si>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</si>
  <si>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</si>
  <si>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</si>
  <si>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</si>
  <si>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</si>
  <si>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</si>
  <si>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</si>
  <si>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</si>
  <si>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</si>
  <si>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</si>
  <si>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</si>
  <si>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</si>
  <si>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</si>
  <si>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</si>
  <si>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</si>
  <si>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</si>
  <si>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</si>
  <si>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</si>
  <si>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</si>
  <si>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</si>
  <si>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</si>
  <si>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</si>
  <si>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</si>
  <si>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</si>
  <si>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</si>
  <si>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</si>
  <si>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</si>
  <si>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</si>
  <si>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</si>
  <si>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</si>
  <si>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</si>
  <si>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</si>
  <si>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</si>
  <si>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</si>
  <si>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</si>
  <si>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</si>
  <si>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</si>
  <si>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</si>
  <si>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</si>
  <si>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</si>
  <si>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</si>
  <si>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</si>
  <si>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</si>
  <si>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</si>
  <si>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</si>
  <si>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</si>
  <si>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</si>
  <si>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</si>
  <si>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</si>
  <si>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</si>
  <si>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</si>
  <si>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</si>
  <si>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</si>
  <si>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</si>
  <si>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</si>
  <si>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</si>
  <si>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</si>
  <si>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</si>
  <si>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</si>
  <si>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</si>
  <si>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</si>
  <si>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</si>
  <si>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</si>
  <si>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</si>
  <si>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</si>
  <si>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</si>
  <si>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</si>
  <si>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</si>
  <si>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</si>
  <si>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</si>
  <si>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</si>
  <si>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</si>
  <si>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</si>
  <si>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</si>
  <si>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</si>
  <si>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</si>
  <si>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</si>
  <si>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</si>
  <si>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</si>
  <si>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</si>
  <si>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</si>
  <si>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</si>
  <si>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</si>
  <si>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</si>
  <si>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</si>
  <si>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</si>
  <si>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</si>
  <si>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</si>
  <si>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</si>
  <si>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</si>
  <si>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</si>
  <si>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</si>
  <si>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</si>
  <si>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</si>
  <si>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</si>
  <si>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</si>
  <si>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</si>
  <si>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</si>
  <si>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</si>
  <si>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</si>
  <si>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</si>
  <si>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</si>
  <si>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</si>
  <si>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</si>
  <si>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</si>
  <si>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</si>
  <si>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</si>
  <si>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</si>
  <si>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</si>
  <si>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</si>
  <si>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</si>
  <si>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</si>
  <si>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</si>
  <si>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</si>
  <si>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</si>
  <si>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</si>
  <si>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</si>
  <si>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</si>
  <si>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</si>
  <si>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</si>
  <si>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</si>
  <si>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</si>
  <si>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</si>
  <si>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</si>
  <si>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</si>
  <si>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</si>
  <si>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</si>
  <si>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</si>
  <si>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섭취량</t>
    <phoneticPr fontId="1" type="noConversion"/>
  </si>
  <si>
    <t>평균필요량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</si>
  <si>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</si>
  <si>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</si>
  <si>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</si>
  <si>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</si>
  <si>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비타민A</t>
    <phoneticPr fontId="1" type="noConversion"/>
  </si>
  <si>
    <t>몰리브덴(ug/일)</t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</si>
  <si>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</si>
  <si>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</si>
  <si>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</si>
  <si>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</si>
  <si>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n-6불포화</t>
    <phoneticPr fontId="1" type="noConversion"/>
  </si>
  <si>
    <t>비타민C</t>
    <phoneticPr fontId="1" type="noConversion"/>
  </si>
  <si>
    <t>니아신</t>
    <phoneticPr fontId="1" type="noConversion"/>
  </si>
  <si>
    <t>셀레늄</t>
    <phoneticPr fontId="1" type="noConversion"/>
  </si>
  <si>
    <t>크롬(ug/일)</t>
    <phoneticPr fontId="1" type="noConversion"/>
  </si>
  <si>
    <t>F</t>
  </si>
  <si>
    <t>출력시각</t>
    <phoneticPr fontId="1" type="noConversion"/>
  </si>
  <si>
    <t>다량영양소</t>
    <phoneticPr fontId="1" type="noConversion"/>
  </si>
  <si>
    <t>불포화지방산</t>
    <phoneticPr fontId="1" type="noConversion"/>
  </si>
  <si>
    <t>n-3불포화</t>
    <phoneticPr fontId="1" type="noConversion"/>
  </si>
  <si>
    <t>권장섭취량</t>
    <phoneticPr fontId="1" type="noConversion"/>
  </si>
  <si>
    <t>단백질(g/일)</t>
    <phoneticPr fontId="1" type="noConversion"/>
  </si>
  <si>
    <t>섭취비율</t>
    <phoneticPr fontId="1" type="noConversion"/>
  </si>
  <si>
    <t>비타민E</t>
    <phoneticPr fontId="1" type="noConversion"/>
  </si>
  <si>
    <t>비타민A(μg RAE/일)</t>
    <phoneticPr fontId="1" type="noConversion"/>
  </si>
  <si>
    <t>수용성 비타민</t>
    <phoneticPr fontId="1" type="noConversion"/>
  </si>
  <si>
    <t>티아민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</si>
  <si>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</si>
  <si>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</si>
  <si>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</si>
  <si>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</si>
  <si>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</si>
  <si>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</si>
  <si>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</si>
  <si>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인</t>
    <phoneticPr fontId="1" type="noConversion"/>
  </si>
  <si>
    <t>염소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</si>
  <si>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</si>
  <si>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</si>
  <si>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</si>
  <si>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</si>
  <si>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불소</t>
    <phoneticPr fontId="1" type="noConversion"/>
  </si>
  <si>
    <t>요오드</t>
    <phoneticPr fontId="1" type="noConversion"/>
  </si>
  <si>
    <t>몰리브덴</t>
    <phoneticPr fontId="1" type="noConversion"/>
  </si>
  <si>
    <t>구리(ug/일)</t>
    <phoneticPr fontId="1" type="noConversion"/>
  </si>
  <si>
    <t>지방</t>
    <phoneticPr fontId="1" type="noConversion"/>
  </si>
  <si>
    <t>적정비율(최대)</t>
    <phoneticPr fontId="1" type="noConversion"/>
  </si>
  <si>
    <t>지용성 비타민</t>
    <phoneticPr fontId="1" type="noConversion"/>
  </si>
  <si>
    <t>비타민K</t>
    <phoneticPr fontId="1" type="noConversion"/>
  </si>
  <si>
    <t>비타민B12</t>
    <phoneticPr fontId="1" type="noConversion"/>
  </si>
  <si>
    <t>망간</t>
    <phoneticPr fontId="1" type="noConversion"/>
  </si>
  <si>
    <t>평균필요량</t>
    <phoneticPr fontId="1" type="noConversion"/>
  </si>
  <si>
    <t>권장섭취량</t>
    <phoneticPr fontId="1" type="noConversion"/>
  </si>
  <si>
    <t>상한섭취량</t>
    <phoneticPr fontId="1" type="noConversion"/>
  </si>
  <si>
    <t>(설문지 : FFQ 95문항 설문지, 사용자 : 김경희, ID : H1900781)</t>
  </si>
  <si>
    <t>2021년 08월 24일 09:35:24</t>
  </si>
  <si>
    <t>필요추정량</t>
    <phoneticPr fontId="1" type="noConversion"/>
  </si>
  <si>
    <t>권장섭취량</t>
    <phoneticPr fontId="1" type="noConversion"/>
  </si>
  <si>
    <t>충분섭취량</t>
    <phoneticPr fontId="1" type="noConversion"/>
  </si>
  <si>
    <t>평균필요량</t>
    <phoneticPr fontId="1" type="noConversion"/>
  </si>
  <si>
    <t>상한섭취량</t>
    <phoneticPr fontId="1" type="noConversion"/>
  </si>
  <si>
    <t>섭취량</t>
    <phoneticPr fontId="1" type="noConversion"/>
  </si>
  <si>
    <t>에너지(kcal)</t>
    <phoneticPr fontId="1" type="noConversion"/>
  </si>
  <si>
    <t>비타민D</t>
    <phoneticPr fontId="1" type="noConversion"/>
  </si>
  <si>
    <t>충분섭취량</t>
    <phoneticPr fontId="1" type="noConversion"/>
  </si>
  <si>
    <t>권장섭취량</t>
    <phoneticPr fontId="1" type="noConversion"/>
  </si>
  <si>
    <t>섭취량</t>
    <phoneticPr fontId="1" type="noConversion"/>
  </si>
  <si>
    <t>평균필요량</t>
    <phoneticPr fontId="1" type="noConversion"/>
  </si>
  <si>
    <t>칼륨</t>
    <phoneticPr fontId="1" type="noConversion"/>
  </si>
  <si>
    <t>마그네슘</t>
    <phoneticPr fontId="1" type="noConversion"/>
  </si>
  <si>
    <t>충분섭취량</t>
    <phoneticPr fontId="1" type="noConversion"/>
  </si>
  <si>
    <t>크롬</t>
    <phoneticPr fontId="1" type="noConversion"/>
  </si>
  <si>
    <t>권장섭취량</t>
    <phoneticPr fontId="1" type="noConversion"/>
  </si>
  <si>
    <t>상한섭취량</t>
    <phoneticPr fontId="1" type="noConversion"/>
  </si>
  <si>
    <t>섭취량</t>
    <phoneticPr fontId="1" type="noConversion"/>
  </si>
  <si>
    <t>평균필요량</t>
    <phoneticPr fontId="1" type="noConversion"/>
  </si>
  <si>
    <t>H1900781</t>
  </si>
  <si>
    <t>김경희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</si>
</sst>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78.918999999999997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2360"/>
        <c:axId val="507512752"/>
      </c:barChart>
      <c:catAx>
        <c:axId val="507512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2752"/>
        <c:crosses val="autoZero"/>
        <c:auto val="1"/>
        <c:lblAlgn val="ctr"/>
        <c:lblOffset val="100"/>
        <c:noMultiLvlLbl val="0"/>
      </c:catAx>
      <c:valAx>
        <c:axId val="507512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2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2.9633365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9695248"/>
        <c:axId val="259696032"/>
      </c:barChart>
      <c:catAx>
        <c:axId val="2596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9696032"/>
        <c:crosses val="autoZero"/>
        <c:auto val="1"/>
        <c:lblAlgn val="ctr"/>
        <c:lblOffset val="100"/>
        <c:noMultiLvlLbl val="0"/>
      </c:catAx>
      <c:valAx>
        <c:axId val="2596960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96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0.69280050000000004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0368"/>
        <c:axId val="725212328"/>
      </c:barChart>
      <c:catAx>
        <c:axId val="725210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2328"/>
        <c:crosses val="autoZero"/>
        <c:auto val="1"/>
        <c:lblAlgn val="ctr"/>
        <c:lblOffset val="100"/>
        <c:noMultiLvlLbl val="0"/>
      </c:catAx>
      <c:valAx>
        <c:axId val="7252123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0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1297.8818000000001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1152"/>
        <c:axId val="725216248"/>
      </c:barChart>
      <c:catAx>
        <c:axId val="7252111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248"/>
        <c:crosses val="autoZero"/>
        <c:auto val="1"/>
        <c:lblAlgn val="ctr"/>
        <c:lblOffset val="100"/>
        <c:noMultiLvlLbl val="0"/>
      </c:catAx>
      <c:valAx>
        <c:axId val="725216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11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3443.5493000000001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192"/>
        <c:axId val="725216640"/>
      </c:barChart>
      <c:catAx>
        <c:axId val="7252091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6640"/>
        <c:crosses val="autoZero"/>
        <c:auto val="1"/>
        <c:lblAlgn val="ctr"/>
        <c:lblOffset val="100"/>
        <c:noMultiLvlLbl val="0"/>
      </c:catAx>
      <c:valAx>
        <c:axId val="725216640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110.61375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5856"/>
        <c:axId val="725211936"/>
      </c:barChart>
      <c:catAx>
        <c:axId val="725215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1936"/>
        <c:crosses val="autoZero"/>
        <c:auto val="1"/>
        <c:lblAlgn val="ctr"/>
        <c:lblOffset val="100"/>
        <c:noMultiLvlLbl val="0"/>
      </c:catAx>
      <c:valAx>
        <c:axId val="72521193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5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177.64573999999999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3504"/>
        <c:axId val="725213896"/>
      </c:barChart>
      <c:catAx>
        <c:axId val="725213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3896"/>
        <c:crosses val="autoZero"/>
        <c:auto val="1"/>
        <c:lblAlgn val="ctr"/>
        <c:lblOffset val="100"/>
        <c:noMultiLvlLbl val="0"/>
      </c:catAx>
      <c:valAx>
        <c:axId val="7252138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3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11.210395999999999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14288"/>
        <c:axId val="725214680"/>
      </c:barChart>
      <c:catAx>
        <c:axId val="725214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25214680"/>
        <c:crosses val="autoZero"/>
        <c:auto val="1"/>
        <c:lblAlgn val="ctr"/>
        <c:lblOffset val="100"/>
        <c:noMultiLvlLbl val="0"/>
      </c:catAx>
      <c:valAx>
        <c:axId val="7252146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14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1113.037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25209976"/>
        <c:axId val="742982736"/>
      </c:barChart>
      <c:catAx>
        <c:axId val="7252099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2736"/>
        <c:crosses val="autoZero"/>
        <c:auto val="1"/>
        <c:lblAlgn val="ctr"/>
        <c:lblOffset val="100"/>
        <c:noMultiLvlLbl val="0"/>
      </c:catAx>
      <c:valAx>
        <c:axId val="742982736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25209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7.9489625999999994E-2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0776"/>
        <c:axId val="742981560"/>
      </c:barChart>
      <c:catAx>
        <c:axId val="742980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560"/>
        <c:crosses val="autoZero"/>
        <c:auto val="1"/>
        <c:lblAlgn val="ctr"/>
        <c:lblOffset val="100"/>
        <c:noMultiLvlLbl val="0"/>
      </c:catAx>
      <c:valAx>
        <c:axId val="7429815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07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3.5701385000000001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3912"/>
        <c:axId val="742984696"/>
      </c:barChart>
      <c:catAx>
        <c:axId val="742983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696"/>
        <c:crosses val="autoZero"/>
        <c:auto val="1"/>
        <c:lblAlgn val="ctr"/>
        <c:lblOffset val="100"/>
        <c:noMultiLvlLbl val="0"/>
      </c:catAx>
      <c:valAx>
        <c:axId val="74298469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3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29.112867000000001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1184"/>
        <c:axId val="507514320"/>
      </c:barChart>
      <c:catAx>
        <c:axId val="5075111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4320"/>
        <c:crosses val="autoZero"/>
        <c:auto val="1"/>
        <c:lblAlgn val="ctr"/>
        <c:lblOffset val="100"/>
        <c:noMultiLvlLbl val="0"/>
      </c:catAx>
      <c:valAx>
        <c:axId val="50751432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1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183.85757000000001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992"/>
        <c:axId val="742981952"/>
      </c:barChart>
      <c:catAx>
        <c:axId val="74297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1952"/>
        <c:crosses val="autoZero"/>
        <c:auto val="1"/>
        <c:lblAlgn val="ctr"/>
        <c:lblOffset val="100"/>
        <c:noMultiLvlLbl val="0"/>
      </c:catAx>
      <c:valAx>
        <c:axId val="742981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89.385710000000003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81168"/>
        <c:axId val="742984304"/>
      </c:barChart>
      <c:catAx>
        <c:axId val="742981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4304"/>
        <c:crosses val="autoZero"/>
        <c:auto val="1"/>
        <c:lblAlgn val="ctr"/>
        <c:lblOffset val="100"/>
        <c:noMultiLvlLbl val="0"/>
      </c:catAx>
      <c:valAx>
        <c:axId val="7429843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1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6.9690000000000003</c:v>
                </c:pt>
                <c:pt idx="1">
                  <c:v>18.978000000000002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742985088"/>
        <c:axId val="742978424"/>
      </c:barChart>
      <c:catAx>
        <c:axId val="7429850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78424"/>
        <c:crosses val="autoZero"/>
        <c:auto val="1"/>
        <c:lblAlgn val="ctr"/>
        <c:lblOffset val="100"/>
        <c:noMultiLvlLbl val="0"/>
      </c:catAx>
      <c:valAx>
        <c:axId val="74297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850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11.413100999999999</c:v>
                </c:pt>
                <c:pt idx="1">
                  <c:v>14.305578000000001</c:v>
                </c:pt>
                <c:pt idx="2">
                  <c:v>18.890884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613.26250000000005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2979600"/>
        <c:axId val="742980384"/>
      </c:barChart>
      <c:catAx>
        <c:axId val="742979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2980384"/>
        <c:crosses val="autoZero"/>
        <c:auto val="1"/>
        <c:lblAlgn val="ctr"/>
        <c:lblOffset val="100"/>
        <c:noMultiLvlLbl val="0"/>
      </c:catAx>
      <c:valAx>
        <c:axId val="74298038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2979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22.365461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3320"/>
        <c:axId val="506746656"/>
      </c:barChart>
      <c:catAx>
        <c:axId val="506753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6656"/>
        <c:crosses val="autoZero"/>
        <c:auto val="1"/>
        <c:lblAlgn val="ctr"/>
        <c:lblOffset val="100"/>
        <c:noMultiLvlLbl val="0"/>
      </c:catAx>
      <c:valAx>
        <c:axId val="5067466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33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70.814999999999998</c:v>
                </c:pt>
                <c:pt idx="1">
                  <c:v>11.429</c:v>
                </c:pt>
                <c:pt idx="2">
                  <c:v>17.756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06752144"/>
        <c:axId val="506747832"/>
      </c:barChart>
      <c:catAx>
        <c:axId val="5067521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7832"/>
        <c:crosses val="autoZero"/>
        <c:auto val="1"/>
        <c:lblAlgn val="ctr"/>
        <c:lblOffset val="100"/>
        <c:noMultiLvlLbl val="0"/>
      </c:catAx>
      <c:valAx>
        <c:axId val="5067478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1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2130.1752999999999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7048"/>
        <c:axId val="506745872"/>
      </c:barChart>
      <c:catAx>
        <c:axId val="506747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5872"/>
        <c:crosses val="autoZero"/>
        <c:auto val="1"/>
        <c:lblAlgn val="ctr"/>
        <c:lblOffset val="100"/>
        <c:noMultiLvlLbl val="0"/>
      </c:catAx>
      <c:valAx>
        <c:axId val="5067458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7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130.80681999999999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2536"/>
        <c:axId val="506749008"/>
      </c:barChart>
      <c:catAx>
        <c:axId val="5067525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008"/>
        <c:crosses val="autoZero"/>
        <c:auto val="1"/>
        <c:lblAlgn val="ctr"/>
        <c:lblOffset val="100"/>
        <c:noMultiLvlLbl val="0"/>
      </c:catAx>
      <c:valAx>
        <c:axId val="5067490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25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519.15160000000003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224"/>
        <c:axId val="506750184"/>
      </c:barChart>
      <c:catAx>
        <c:axId val="5067482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50184"/>
        <c:crosses val="autoZero"/>
        <c:auto val="1"/>
        <c:lblAlgn val="ctr"/>
        <c:lblOffset val="100"/>
        <c:noMultiLvlLbl val="0"/>
      </c:catAx>
      <c:valAx>
        <c:axId val="5067501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2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7.2399196999999997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09616"/>
        <c:axId val="507513928"/>
      </c:barChart>
      <c:catAx>
        <c:axId val="507509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3928"/>
        <c:crosses val="autoZero"/>
        <c:auto val="1"/>
        <c:lblAlgn val="ctr"/>
        <c:lblOffset val="100"/>
        <c:noMultiLvlLbl val="0"/>
      </c:catAx>
      <c:valAx>
        <c:axId val="5075139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09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5822.9080000000004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48616"/>
        <c:axId val="506749400"/>
      </c:barChart>
      <c:catAx>
        <c:axId val="50674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6749400"/>
        <c:crosses val="autoZero"/>
        <c:auto val="1"/>
        <c:lblAlgn val="ctr"/>
        <c:lblOffset val="100"/>
        <c:noMultiLvlLbl val="0"/>
      </c:catAx>
      <c:valAx>
        <c:axId val="50674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4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17.326803000000002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6751360"/>
        <c:axId val="747439800"/>
      </c:barChart>
      <c:catAx>
        <c:axId val="50675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9800"/>
        <c:crosses val="autoZero"/>
        <c:auto val="1"/>
        <c:lblAlgn val="ctr"/>
        <c:lblOffset val="100"/>
        <c:noMultiLvlLbl val="0"/>
      </c:catAx>
      <c:valAx>
        <c:axId val="747439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675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2.0128841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747439016"/>
        <c:axId val="747438624"/>
      </c:barChart>
      <c:catAx>
        <c:axId val="747439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747438624"/>
        <c:crosses val="autoZero"/>
        <c:auto val="1"/>
        <c:lblAlgn val="ctr"/>
        <c:lblOffset val="100"/>
        <c:noMultiLvlLbl val="0"/>
      </c:catAx>
      <c:valAx>
        <c:axId val="7474386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747439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305.75153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900016"/>
        <c:axId val="257893744"/>
      </c:barChart>
      <c:catAx>
        <c:axId val="257900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3744"/>
        <c:crosses val="autoZero"/>
        <c:auto val="1"/>
        <c:lblAlgn val="ctr"/>
        <c:lblOffset val="100"/>
        <c:noMultiLvlLbl val="0"/>
      </c:catAx>
      <c:valAx>
        <c:axId val="2578937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900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1.6343156000000001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448"/>
        <c:axId val="257896880"/>
      </c:barChart>
      <c:catAx>
        <c:axId val="2578984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880"/>
        <c:crosses val="autoZero"/>
        <c:auto val="1"/>
        <c:lblAlgn val="ctr"/>
        <c:lblOffset val="100"/>
        <c:noMultiLvlLbl val="0"/>
      </c:catAx>
      <c:valAx>
        <c:axId val="257896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4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20.561582999999999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2960"/>
        <c:axId val="257896488"/>
      </c:barChart>
      <c:catAx>
        <c:axId val="2578929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6488"/>
        <c:crosses val="autoZero"/>
        <c:auto val="1"/>
        <c:lblAlgn val="ctr"/>
        <c:lblOffset val="100"/>
        <c:noMultiLvlLbl val="0"/>
      </c:catAx>
      <c:valAx>
        <c:axId val="257896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2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2.0128841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3352"/>
        <c:axId val="257897664"/>
      </c:barChart>
      <c:catAx>
        <c:axId val="2578933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7664"/>
        <c:crosses val="autoZero"/>
        <c:auto val="1"/>
        <c:lblAlgn val="ctr"/>
        <c:lblOffset val="100"/>
        <c:noMultiLvlLbl val="0"/>
      </c:catAx>
      <c:valAx>
        <c:axId val="2578976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3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619.16849999999999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7898840"/>
        <c:axId val="257899232"/>
      </c:barChart>
      <c:catAx>
        <c:axId val="257898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7899232"/>
        <c:crosses val="autoZero"/>
        <c:auto val="1"/>
        <c:lblAlgn val="ctr"/>
        <c:lblOffset val="100"/>
        <c:noMultiLvlLbl val="0"/>
      </c:catAx>
      <c:valAx>
        <c:axId val="25789923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7898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12.631055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07515104"/>
        <c:axId val="507510400"/>
      </c:barChart>
      <c:catAx>
        <c:axId val="507515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7510400"/>
        <c:crosses val="autoZero"/>
        <c:auto val="1"/>
        <c:lblAlgn val="ctr"/>
        <c:lblOffset val="100"/>
        <c:noMultiLvlLbl val="0"/>
      </c:catAx>
      <c:valAx>
        <c:axId val="507510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075151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G66" sqref="G66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김경희, ID : H1900781)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24일 09:35:24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1800</v>
      </c>
      <c r="C6" s="59">
        <f>'DRIs DATA 입력'!C6</f>
        <v>2130.1752999999999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78.918999999999997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29.112867000000001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70.814999999999998</v>
      </c>
      <c r="G8" s="59">
        <f>'DRIs DATA 입력'!G8</f>
        <v>11.429</v>
      </c>
      <c r="H8" s="59">
        <f>'DRIs DATA 입력'!H8</f>
        <v>17.756</v>
      </c>
      <c r="I8" s="55"/>
      <c r="J8" s="59" t="s">
        <v>215</v>
      </c>
      <c r="K8" s="59">
        <f>'DRIs DATA 입력'!K8</f>
        <v>6.9690000000000003</v>
      </c>
      <c r="L8" s="59">
        <f>'DRIs DATA 입력'!L8</f>
        <v>18.978000000000002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613.26250000000005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22.365461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7.2399196999999997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305.75153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130.80681999999999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1.8241476000000001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1.6343156000000001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20.561582999999999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2.0128841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619.16849999999999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12.631055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2.9633365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0.69280050000000004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519.15160000000003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1297.8818000000001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5822.9080000000004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3443.5493000000001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110.61375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177.64573999999999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17.326803000000002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11.210395999999999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1113.037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7.9489625999999994E-2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3.5701385000000001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183.85757000000001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89.385710000000003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K55" sqref="K55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284</v>
      </c>
      <c r="B1" s="55" t="s">
        <v>331</v>
      </c>
      <c r="G1" s="56" t="s">
        <v>294</v>
      </c>
      <c r="H1" s="55" t="s">
        <v>332</v>
      </c>
    </row>
    <row r="3" spans="1:27" x14ac:dyDescent="0.3">
      <c r="A3" s="65" t="s">
        <v>295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285</v>
      </c>
      <c r="B4" s="66"/>
      <c r="C4" s="66"/>
      <c r="E4" s="62" t="s">
        <v>286</v>
      </c>
      <c r="F4" s="63"/>
      <c r="G4" s="63"/>
      <c r="H4" s="64"/>
      <c r="J4" s="62" t="s">
        <v>296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287</v>
      </c>
      <c r="V4" s="66"/>
      <c r="W4" s="66"/>
      <c r="X4" s="66"/>
      <c r="Y4" s="66"/>
      <c r="Z4" s="66"/>
    </row>
    <row r="5" spans="1:27" x14ac:dyDescent="0.3">
      <c r="A5" s="60"/>
      <c r="B5" s="60" t="s">
        <v>333</v>
      </c>
      <c r="C5" s="60" t="s">
        <v>276</v>
      </c>
      <c r="E5" s="60"/>
      <c r="F5" s="60" t="s">
        <v>49</v>
      </c>
      <c r="G5" s="60" t="s">
        <v>322</v>
      </c>
      <c r="H5" s="60" t="s">
        <v>45</v>
      </c>
      <c r="J5" s="60"/>
      <c r="K5" s="60" t="s">
        <v>297</v>
      </c>
      <c r="L5" s="60" t="s">
        <v>288</v>
      </c>
      <c r="N5" s="60"/>
      <c r="O5" s="60" t="s">
        <v>277</v>
      </c>
      <c r="P5" s="60" t="s">
        <v>334</v>
      </c>
      <c r="Q5" s="60" t="s">
        <v>335</v>
      </c>
      <c r="R5" s="60" t="s">
        <v>279</v>
      </c>
      <c r="S5" s="60" t="s">
        <v>276</v>
      </c>
      <c r="U5" s="60"/>
      <c r="V5" s="60" t="s">
        <v>336</v>
      </c>
      <c r="W5" s="60" t="s">
        <v>298</v>
      </c>
      <c r="X5" s="60" t="s">
        <v>278</v>
      </c>
      <c r="Y5" s="60" t="s">
        <v>337</v>
      </c>
      <c r="Z5" s="60" t="s">
        <v>338</v>
      </c>
    </row>
    <row r="6" spans="1:27" x14ac:dyDescent="0.3">
      <c r="A6" s="60" t="s">
        <v>339</v>
      </c>
      <c r="B6" s="60">
        <v>1800</v>
      </c>
      <c r="C6" s="60">
        <v>2130.1752999999999</v>
      </c>
      <c r="E6" s="60" t="s">
        <v>280</v>
      </c>
      <c r="F6" s="60">
        <v>55</v>
      </c>
      <c r="G6" s="60">
        <v>15</v>
      </c>
      <c r="H6" s="60">
        <v>7</v>
      </c>
      <c r="J6" s="60" t="s">
        <v>280</v>
      </c>
      <c r="K6" s="60">
        <v>0.1</v>
      </c>
      <c r="L6" s="60">
        <v>4</v>
      </c>
      <c r="N6" s="60" t="s">
        <v>299</v>
      </c>
      <c r="O6" s="60">
        <v>40</v>
      </c>
      <c r="P6" s="60">
        <v>50</v>
      </c>
      <c r="Q6" s="60">
        <v>0</v>
      </c>
      <c r="R6" s="60">
        <v>0</v>
      </c>
      <c r="S6" s="60">
        <v>78.918999999999997</v>
      </c>
      <c r="U6" s="60" t="s">
        <v>281</v>
      </c>
      <c r="V6" s="60">
        <v>0</v>
      </c>
      <c r="W6" s="60">
        <v>0</v>
      </c>
      <c r="X6" s="60">
        <v>20</v>
      </c>
      <c r="Y6" s="60">
        <v>0</v>
      </c>
      <c r="Z6" s="60">
        <v>29.112867000000001</v>
      </c>
    </row>
    <row r="7" spans="1:27" x14ac:dyDescent="0.3">
      <c r="E7" s="60" t="s">
        <v>323</v>
      </c>
      <c r="F7" s="60">
        <v>65</v>
      </c>
      <c r="G7" s="60">
        <v>30</v>
      </c>
      <c r="H7" s="60">
        <v>20</v>
      </c>
      <c r="J7" s="60" t="s">
        <v>323</v>
      </c>
      <c r="K7" s="60">
        <v>1</v>
      </c>
      <c r="L7" s="60">
        <v>10</v>
      </c>
    </row>
    <row r="8" spans="1:27" x14ac:dyDescent="0.3">
      <c r="E8" s="60" t="s">
        <v>300</v>
      </c>
      <c r="F8" s="60">
        <v>70.814999999999998</v>
      </c>
      <c r="G8" s="60">
        <v>11.429</v>
      </c>
      <c r="H8" s="60">
        <v>17.756</v>
      </c>
      <c r="J8" s="60" t="s">
        <v>300</v>
      </c>
      <c r="K8" s="60">
        <v>6.9690000000000003</v>
      </c>
      <c r="L8" s="60">
        <v>18.978000000000002</v>
      </c>
    </row>
    <row r="13" spans="1:27" x14ac:dyDescent="0.3">
      <c r="A13" s="61" t="s">
        <v>324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282</v>
      </c>
      <c r="B14" s="66"/>
      <c r="C14" s="66"/>
      <c r="D14" s="66"/>
      <c r="E14" s="66"/>
      <c r="F14" s="66"/>
      <c r="H14" s="66" t="s">
        <v>301</v>
      </c>
      <c r="I14" s="66"/>
      <c r="J14" s="66"/>
      <c r="K14" s="66"/>
      <c r="L14" s="66"/>
      <c r="M14" s="66"/>
      <c r="O14" s="66" t="s">
        <v>340</v>
      </c>
      <c r="P14" s="66"/>
      <c r="Q14" s="66"/>
      <c r="R14" s="66"/>
      <c r="S14" s="66"/>
      <c r="T14" s="66"/>
      <c r="V14" s="66" t="s">
        <v>325</v>
      </c>
      <c r="W14" s="66"/>
      <c r="X14" s="66"/>
      <c r="Y14" s="66"/>
      <c r="Z14" s="66"/>
      <c r="AA14" s="66"/>
    </row>
    <row r="15" spans="1:27" x14ac:dyDescent="0.3">
      <c r="A15" s="60"/>
      <c r="B15" s="60" t="s">
        <v>277</v>
      </c>
      <c r="C15" s="60" t="s">
        <v>298</v>
      </c>
      <c r="D15" s="60" t="s">
        <v>341</v>
      </c>
      <c r="E15" s="60" t="s">
        <v>279</v>
      </c>
      <c r="F15" s="60" t="s">
        <v>276</v>
      </c>
      <c r="H15" s="60"/>
      <c r="I15" s="60" t="s">
        <v>328</v>
      </c>
      <c r="J15" s="60" t="s">
        <v>342</v>
      </c>
      <c r="K15" s="60" t="s">
        <v>278</v>
      </c>
      <c r="L15" s="60" t="s">
        <v>279</v>
      </c>
      <c r="M15" s="60" t="s">
        <v>343</v>
      </c>
      <c r="O15" s="60"/>
      <c r="P15" s="60" t="s">
        <v>277</v>
      </c>
      <c r="Q15" s="60" t="s">
        <v>298</v>
      </c>
      <c r="R15" s="60" t="s">
        <v>278</v>
      </c>
      <c r="S15" s="60" t="s">
        <v>330</v>
      </c>
      <c r="T15" s="60" t="s">
        <v>276</v>
      </c>
      <c r="V15" s="60"/>
      <c r="W15" s="60" t="s">
        <v>277</v>
      </c>
      <c r="X15" s="60" t="s">
        <v>298</v>
      </c>
      <c r="Y15" s="60" t="s">
        <v>278</v>
      </c>
      <c r="Z15" s="60" t="s">
        <v>279</v>
      </c>
      <c r="AA15" s="60" t="s">
        <v>276</v>
      </c>
    </row>
    <row r="16" spans="1:27" x14ac:dyDescent="0.3">
      <c r="A16" s="60" t="s">
        <v>302</v>
      </c>
      <c r="B16" s="60">
        <v>430</v>
      </c>
      <c r="C16" s="60">
        <v>600</v>
      </c>
      <c r="D16" s="60">
        <v>0</v>
      </c>
      <c r="E16" s="60">
        <v>3000</v>
      </c>
      <c r="F16" s="60">
        <v>613.26250000000005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22.365461</v>
      </c>
      <c r="O16" s="60" t="s">
        <v>4</v>
      </c>
      <c r="P16" s="60">
        <v>0</v>
      </c>
      <c r="Q16" s="60">
        <v>0</v>
      </c>
      <c r="R16" s="60">
        <v>10</v>
      </c>
      <c r="S16" s="60">
        <v>100</v>
      </c>
      <c r="T16" s="60">
        <v>7.2399196999999997</v>
      </c>
      <c r="V16" s="60" t="s">
        <v>5</v>
      </c>
      <c r="W16" s="60">
        <v>0</v>
      </c>
      <c r="X16" s="60">
        <v>0</v>
      </c>
      <c r="Y16" s="60">
        <v>65</v>
      </c>
      <c r="Z16" s="60">
        <v>0</v>
      </c>
      <c r="AA16" s="60">
        <v>305.75153</v>
      </c>
    </row>
    <row r="23" spans="1:62" x14ac:dyDescent="0.3">
      <c r="A23" s="61" t="s">
        <v>303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289</v>
      </c>
      <c r="B24" s="66"/>
      <c r="C24" s="66"/>
      <c r="D24" s="66"/>
      <c r="E24" s="66"/>
      <c r="F24" s="66"/>
      <c r="H24" s="66" t="s">
        <v>304</v>
      </c>
      <c r="I24" s="66"/>
      <c r="J24" s="66"/>
      <c r="K24" s="66"/>
      <c r="L24" s="66"/>
      <c r="M24" s="66"/>
      <c r="O24" s="66" t="s">
        <v>305</v>
      </c>
      <c r="P24" s="66"/>
      <c r="Q24" s="66"/>
      <c r="R24" s="66"/>
      <c r="S24" s="66"/>
      <c r="T24" s="66"/>
      <c r="V24" s="66" t="s">
        <v>290</v>
      </c>
      <c r="W24" s="66"/>
      <c r="X24" s="66"/>
      <c r="Y24" s="66"/>
      <c r="Z24" s="66"/>
      <c r="AA24" s="66"/>
      <c r="AC24" s="66" t="s">
        <v>306</v>
      </c>
      <c r="AD24" s="66"/>
      <c r="AE24" s="66"/>
      <c r="AF24" s="66"/>
      <c r="AG24" s="66"/>
      <c r="AH24" s="66"/>
      <c r="AJ24" s="66" t="s">
        <v>307</v>
      </c>
      <c r="AK24" s="66"/>
      <c r="AL24" s="66"/>
      <c r="AM24" s="66"/>
      <c r="AN24" s="66"/>
      <c r="AO24" s="66"/>
      <c r="AQ24" s="66" t="s">
        <v>326</v>
      </c>
      <c r="AR24" s="66"/>
      <c r="AS24" s="66"/>
      <c r="AT24" s="66"/>
      <c r="AU24" s="66"/>
      <c r="AV24" s="66"/>
      <c r="AX24" s="66" t="s">
        <v>308</v>
      </c>
      <c r="AY24" s="66"/>
      <c r="AZ24" s="66"/>
      <c r="BA24" s="66"/>
      <c r="BB24" s="66"/>
      <c r="BC24" s="66"/>
      <c r="BE24" s="66" t="s">
        <v>309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277</v>
      </c>
      <c r="C25" s="60" t="s">
        <v>298</v>
      </c>
      <c r="D25" s="60" t="s">
        <v>278</v>
      </c>
      <c r="E25" s="60" t="s">
        <v>337</v>
      </c>
      <c r="F25" s="60" t="s">
        <v>276</v>
      </c>
      <c r="H25" s="60"/>
      <c r="I25" s="60" t="s">
        <v>277</v>
      </c>
      <c r="J25" s="60" t="s">
        <v>298</v>
      </c>
      <c r="K25" s="60" t="s">
        <v>278</v>
      </c>
      <c r="L25" s="60" t="s">
        <v>279</v>
      </c>
      <c r="M25" s="60" t="s">
        <v>276</v>
      </c>
      <c r="O25" s="60"/>
      <c r="P25" s="60" t="s">
        <v>277</v>
      </c>
      <c r="Q25" s="60" t="s">
        <v>298</v>
      </c>
      <c r="R25" s="60" t="s">
        <v>278</v>
      </c>
      <c r="S25" s="60" t="s">
        <v>279</v>
      </c>
      <c r="T25" s="60" t="s">
        <v>276</v>
      </c>
      <c r="V25" s="60"/>
      <c r="W25" s="60" t="s">
        <v>344</v>
      </c>
      <c r="X25" s="60" t="s">
        <v>334</v>
      </c>
      <c r="Y25" s="60" t="s">
        <v>278</v>
      </c>
      <c r="Z25" s="60" t="s">
        <v>279</v>
      </c>
      <c r="AA25" s="60" t="s">
        <v>338</v>
      </c>
      <c r="AC25" s="60"/>
      <c r="AD25" s="60" t="s">
        <v>277</v>
      </c>
      <c r="AE25" s="60" t="s">
        <v>298</v>
      </c>
      <c r="AF25" s="60" t="s">
        <v>341</v>
      </c>
      <c r="AG25" s="60" t="s">
        <v>279</v>
      </c>
      <c r="AH25" s="60" t="s">
        <v>276</v>
      </c>
      <c r="AJ25" s="60"/>
      <c r="AK25" s="60" t="s">
        <v>277</v>
      </c>
      <c r="AL25" s="60" t="s">
        <v>298</v>
      </c>
      <c r="AM25" s="60" t="s">
        <v>278</v>
      </c>
      <c r="AN25" s="60" t="s">
        <v>279</v>
      </c>
      <c r="AO25" s="60" t="s">
        <v>276</v>
      </c>
      <c r="AQ25" s="60"/>
      <c r="AR25" s="60" t="s">
        <v>277</v>
      </c>
      <c r="AS25" s="60" t="s">
        <v>298</v>
      </c>
      <c r="AT25" s="60" t="s">
        <v>278</v>
      </c>
      <c r="AU25" s="60" t="s">
        <v>337</v>
      </c>
      <c r="AV25" s="60" t="s">
        <v>343</v>
      </c>
      <c r="AX25" s="60"/>
      <c r="AY25" s="60" t="s">
        <v>277</v>
      </c>
      <c r="AZ25" s="60" t="s">
        <v>298</v>
      </c>
      <c r="BA25" s="60" t="s">
        <v>278</v>
      </c>
      <c r="BB25" s="60" t="s">
        <v>337</v>
      </c>
      <c r="BC25" s="60" t="s">
        <v>276</v>
      </c>
      <c r="BE25" s="60"/>
      <c r="BF25" s="60" t="s">
        <v>336</v>
      </c>
      <c r="BG25" s="60" t="s">
        <v>298</v>
      </c>
      <c r="BH25" s="60" t="s">
        <v>278</v>
      </c>
      <c r="BI25" s="60" t="s">
        <v>279</v>
      </c>
      <c r="BJ25" s="60" t="s">
        <v>276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130.80681999999999</v>
      </c>
      <c r="H26" s="60" t="s">
        <v>9</v>
      </c>
      <c r="I26" s="60">
        <v>0.9</v>
      </c>
      <c r="J26" s="60">
        <v>1.1000000000000001</v>
      </c>
      <c r="K26" s="60">
        <v>0</v>
      </c>
      <c r="L26" s="60">
        <v>0</v>
      </c>
      <c r="M26" s="60">
        <v>1.8241476000000001</v>
      </c>
      <c r="O26" s="60" t="s">
        <v>10</v>
      </c>
      <c r="P26" s="60">
        <v>1</v>
      </c>
      <c r="Q26" s="60">
        <v>1.2</v>
      </c>
      <c r="R26" s="60">
        <v>0</v>
      </c>
      <c r="S26" s="60">
        <v>0</v>
      </c>
      <c r="T26" s="60">
        <v>1.6343156000000001</v>
      </c>
      <c r="V26" s="60" t="s">
        <v>11</v>
      </c>
      <c r="W26" s="60">
        <v>11</v>
      </c>
      <c r="X26" s="60">
        <v>14</v>
      </c>
      <c r="Y26" s="60">
        <v>0</v>
      </c>
      <c r="Z26" s="60">
        <v>35</v>
      </c>
      <c r="AA26" s="60">
        <v>20.561582999999999</v>
      </c>
      <c r="AC26" s="60" t="s">
        <v>12</v>
      </c>
      <c r="AD26" s="60">
        <v>1.2</v>
      </c>
      <c r="AE26" s="60">
        <v>1.4</v>
      </c>
      <c r="AF26" s="60">
        <v>0</v>
      </c>
      <c r="AG26" s="60">
        <v>100</v>
      </c>
      <c r="AH26" s="60">
        <v>2.0128841</v>
      </c>
      <c r="AJ26" s="60" t="s">
        <v>310</v>
      </c>
      <c r="AK26" s="60">
        <v>320</v>
      </c>
      <c r="AL26" s="60">
        <v>400</v>
      </c>
      <c r="AM26" s="60">
        <v>0</v>
      </c>
      <c r="AN26" s="60">
        <v>1000</v>
      </c>
      <c r="AO26" s="60">
        <v>619.16849999999999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12.631055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2.9633365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0.69280050000000004</v>
      </c>
    </row>
    <row r="33" spans="1:68" x14ac:dyDescent="0.3">
      <c r="A33" s="61" t="s">
        <v>311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312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345</v>
      </c>
      <c r="W34" s="66"/>
      <c r="X34" s="66"/>
      <c r="Y34" s="66"/>
      <c r="Z34" s="66"/>
      <c r="AA34" s="66"/>
      <c r="AC34" s="66" t="s">
        <v>313</v>
      </c>
      <c r="AD34" s="66"/>
      <c r="AE34" s="66"/>
      <c r="AF34" s="66"/>
      <c r="AG34" s="66"/>
      <c r="AH34" s="66"/>
      <c r="AJ34" s="66" t="s">
        <v>346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277</v>
      </c>
      <c r="C35" s="60" t="s">
        <v>298</v>
      </c>
      <c r="D35" s="60" t="s">
        <v>341</v>
      </c>
      <c r="E35" s="60" t="s">
        <v>279</v>
      </c>
      <c r="F35" s="60" t="s">
        <v>276</v>
      </c>
      <c r="H35" s="60"/>
      <c r="I35" s="60" t="s">
        <v>277</v>
      </c>
      <c r="J35" s="60" t="s">
        <v>329</v>
      </c>
      <c r="K35" s="60" t="s">
        <v>278</v>
      </c>
      <c r="L35" s="60" t="s">
        <v>279</v>
      </c>
      <c r="M35" s="60" t="s">
        <v>276</v>
      </c>
      <c r="O35" s="60"/>
      <c r="P35" s="60" t="s">
        <v>277</v>
      </c>
      <c r="Q35" s="60" t="s">
        <v>298</v>
      </c>
      <c r="R35" s="60" t="s">
        <v>278</v>
      </c>
      <c r="S35" s="60" t="s">
        <v>279</v>
      </c>
      <c r="T35" s="60" t="s">
        <v>276</v>
      </c>
      <c r="V35" s="60"/>
      <c r="W35" s="60" t="s">
        <v>277</v>
      </c>
      <c r="X35" s="60" t="s">
        <v>298</v>
      </c>
      <c r="Y35" s="60" t="s">
        <v>278</v>
      </c>
      <c r="Z35" s="60" t="s">
        <v>279</v>
      </c>
      <c r="AA35" s="60" t="s">
        <v>276</v>
      </c>
      <c r="AC35" s="60"/>
      <c r="AD35" s="60" t="s">
        <v>277</v>
      </c>
      <c r="AE35" s="60" t="s">
        <v>298</v>
      </c>
      <c r="AF35" s="60" t="s">
        <v>278</v>
      </c>
      <c r="AG35" s="60" t="s">
        <v>279</v>
      </c>
      <c r="AH35" s="60" t="s">
        <v>276</v>
      </c>
      <c r="AJ35" s="60"/>
      <c r="AK35" s="60" t="s">
        <v>277</v>
      </c>
      <c r="AL35" s="60" t="s">
        <v>298</v>
      </c>
      <c r="AM35" s="60" t="s">
        <v>347</v>
      </c>
      <c r="AN35" s="60" t="s">
        <v>279</v>
      </c>
      <c r="AO35" s="60" t="s">
        <v>276</v>
      </c>
    </row>
    <row r="36" spans="1:68" x14ac:dyDescent="0.3">
      <c r="A36" s="60" t="s">
        <v>17</v>
      </c>
      <c r="B36" s="60">
        <v>580</v>
      </c>
      <c r="C36" s="60">
        <v>800</v>
      </c>
      <c r="D36" s="60">
        <v>0</v>
      </c>
      <c r="E36" s="60">
        <v>2000</v>
      </c>
      <c r="F36" s="60">
        <v>519.15160000000003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1297.8818000000001</v>
      </c>
      <c r="O36" s="60" t="s">
        <v>19</v>
      </c>
      <c r="P36" s="60">
        <v>0</v>
      </c>
      <c r="Q36" s="60">
        <v>0</v>
      </c>
      <c r="R36" s="60">
        <v>1500</v>
      </c>
      <c r="S36" s="60">
        <v>2000</v>
      </c>
      <c r="T36" s="60">
        <v>5822.9080000000004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3443.5493000000001</v>
      </c>
      <c r="AC36" s="60" t="s">
        <v>21</v>
      </c>
      <c r="AD36" s="60">
        <v>0</v>
      </c>
      <c r="AE36" s="60">
        <v>0</v>
      </c>
      <c r="AF36" s="60">
        <v>2300</v>
      </c>
      <c r="AG36" s="60">
        <v>0</v>
      </c>
      <c r="AH36" s="60">
        <v>110.61375</v>
      </c>
      <c r="AJ36" s="60" t="s">
        <v>22</v>
      </c>
      <c r="AK36" s="60">
        <v>235</v>
      </c>
      <c r="AL36" s="60">
        <v>280</v>
      </c>
      <c r="AM36" s="60">
        <v>0</v>
      </c>
      <c r="AN36" s="60">
        <v>350</v>
      </c>
      <c r="AO36" s="60">
        <v>177.64573999999999</v>
      </c>
    </row>
    <row r="43" spans="1:68" x14ac:dyDescent="0.3">
      <c r="A43" s="61" t="s">
        <v>314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315</v>
      </c>
      <c r="B44" s="66"/>
      <c r="C44" s="66"/>
      <c r="D44" s="66"/>
      <c r="E44" s="66"/>
      <c r="F44" s="66"/>
      <c r="H44" s="66" t="s">
        <v>316</v>
      </c>
      <c r="I44" s="66"/>
      <c r="J44" s="66"/>
      <c r="K44" s="66"/>
      <c r="L44" s="66"/>
      <c r="M44" s="66"/>
      <c r="O44" s="66" t="s">
        <v>317</v>
      </c>
      <c r="P44" s="66"/>
      <c r="Q44" s="66"/>
      <c r="R44" s="66"/>
      <c r="S44" s="66"/>
      <c r="T44" s="66"/>
      <c r="V44" s="66" t="s">
        <v>318</v>
      </c>
      <c r="W44" s="66"/>
      <c r="X44" s="66"/>
      <c r="Y44" s="66"/>
      <c r="Z44" s="66"/>
      <c r="AA44" s="66"/>
      <c r="AC44" s="66" t="s">
        <v>327</v>
      </c>
      <c r="AD44" s="66"/>
      <c r="AE44" s="66"/>
      <c r="AF44" s="66"/>
      <c r="AG44" s="66"/>
      <c r="AH44" s="66"/>
      <c r="AJ44" s="66" t="s">
        <v>319</v>
      </c>
      <c r="AK44" s="66"/>
      <c r="AL44" s="66"/>
      <c r="AM44" s="66"/>
      <c r="AN44" s="66"/>
      <c r="AO44" s="66"/>
      <c r="AQ44" s="66" t="s">
        <v>291</v>
      </c>
      <c r="AR44" s="66"/>
      <c r="AS44" s="66"/>
      <c r="AT44" s="66"/>
      <c r="AU44" s="66"/>
      <c r="AV44" s="66"/>
      <c r="AX44" s="66" t="s">
        <v>320</v>
      </c>
      <c r="AY44" s="66"/>
      <c r="AZ44" s="66"/>
      <c r="BA44" s="66"/>
      <c r="BB44" s="66"/>
      <c r="BC44" s="66"/>
      <c r="BE44" s="66" t="s">
        <v>348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344</v>
      </c>
      <c r="C45" s="60" t="s">
        <v>298</v>
      </c>
      <c r="D45" s="60" t="s">
        <v>278</v>
      </c>
      <c r="E45" s="60" t="s">
        <v>337</v>
      </c>
      <c r="F45" s="60" t="s">
        <v>276</v>
      </c>
      <c r="H45" s="60"/>
      <c r="I45" s="60" t="s">
        <v>277</v>
      </c>
      <c r="J45" s="60" t="s">
        <v>349</v>
      </c>
      <c r="K45" s="60" t="s">
        <v>278</v>
      </c>
      <c r="L45" s="60" t="s">
        <v>279</v>
      </c>
      <c r="M45" s="60" t="s">
        <v>276</v>
      </c>
      <c r="O45" s="60"/>
      <c r="P45" s="60" t="s">
        <v>277</v>
      </c>
      <c r="Q45" s="60" t="s">
        <v>298</v>
      </c>
      <c r="R45" s="60" t="s">
        <v>278</v>
      </c>
      <c r="S45" s="60" t="s">
        <v>279</v>
      </c>
      <c r="T45" s="60" t="s">
        <v>276</v>
      </c>
      <c r="V45" s="60"/>
      <c r="W45" s="60" t="s">
        <v>277</v>
      </c>
      <c r="X45" s="60" t="s">
        <v>298</v>
      </c>
      <c r="Y45" s="60" t="s">
        <v>347</v>
      </c>
      <c r="Z45" s="60" t="s">
        <v>350</v>
      </c>
      <c r="AA45" s="60" t="s">
        <v>276</v>
      </c>
      <c r="AC45" s="60"/>
      <c r="AD45" s="60" t="s">
        <v>277</v>
      </c>
      <c r="AE45" s="60" t="s">
        <v>298</v>
      </c>
      <c r="AF45" s="60" t="s">
        <v>347</v>
      </c>
      <c r="AG45" s="60" t="s">
        <v>279</v>
      </c>
      <c r="AH45" s="60" t="s">
        <v>351</v>
      </c>
      <c r="AJ45" s="60"/>
      <c r="AK45" s="60" t="s">
        <v>277</v>
      </c>
      <c r="AL45" s="60" t="s">
        <v>298</v>
      </c>
      <c r="AM45" s="60" t="s">
        <v>278</v>
      </c>
      <c r="AN45" s="60" t="s">
        <v>279</v>
      </c>
      <c r="AO45" s="60" t="s">
        <v>276</v>
      </c>
      <c r="AQ45" s="60"/>
      <c r="AR45" s="60" t="s">
        <v>277</v>
      </c>
      <c r="AS45" s="60" t="s">
        <v>298</v>
      </c>
      <c r="AT45" s="60" t="s">
        <v>278</v>
      </c>
      <c r="AU45" s="60" t="s">
        <v>279</v>
      </c>
      <c r="AV45" s="60" t="s">
        <v>338</v>
      </c>
      <c r="AX45" s="60"/>
      <c r="AY45" s="60" t="s">
        <v>277</v>
      </c>
      <c r="AZ45" s="60" t="s">
        <v>298</v>
      </c>
      <c r="BA45" s="60" t="s">
        <v>278</v>
      </c>
      <c r="BB45" s="60" t="s">
        <v>279</v>
      </c>
      <c r="BC45" s="60" t="s">
        <v>276</v>
      </c>
      <c r="BE45" s="60"/>
      <c r="BF45" s="60" t="s">
        <v>352</v>
      </c>
      <c r="BG45" s="60" t="s">
        <v>298</v>
      </c>
      <c r="BH45" s="60" t="s">
        <v>278</v>
      </c>
      <c r="BI45" s="60" t="s">
        <v>330</v>
      </c>
      <c r="BJ45" s="60" t="s">
        <v>351</v>
      </c>
    </row>
    <row r="46" spans="1:68" x14ac:dyDescent="0.3">
      <c r="A46" s="60" t="s">
        <v>23</v>
      </c>
      <c r="B46" s="60">
        <v>6</v>
      </c>
      <c r="C46" s="60">
        <v>8</v>
      </c>
      <c r="D46" s="60">
        <v>0</v>
      </c>
      <c r="E46" s="60">
        <v>45</v>
      </c>
      <c r="F46" s="60">
        <v>17.326803000000002</v>
      </c>
      <c r="H46" s="60" t="s">
        <v>24</v>
      </c>
      <c r="I46" s="60">
        <v>6</v>
      </c>
      <c r="J46" s="60">
        <v>7</v>
      </c>
      <c r="K46" s="60">
        <v>0</v>
      </c>
      <c r="L46" s="60">
        <v>35</v>
      </c>
      <c r="M46" s="60">
        <v>11.210395999999999</v>
      </c>
      <c r="O46" s="60" t="s">
        <v>321</v>
      </c>
      <c r="P46" s="60">
        <v>600</v>
      </c>
      <c r="Q46" s="60">
        <v>800</v>
      </c>
      <c r="R46" s="60">
        <v>0</v>
      </c>
      <c r="S46" s="60">
        <v>10000</v>
      </c>
      <c r="T46" s="60">
        <v>1113.037</v>
      </c>
      <c r="V46" s="60" t="s">
        <v>29</v>
      </c>
      <c r="W46" s="60">
        <v>0</v>
      </c>
      <c r="X46" s="60">
        <v>0</v>
      </c>
      <c r="Y46" s="60">
        <v>2.5</v>
      </c>
      <c r="Z46" s="60">
        <v>10</v>
      </c>
      <c r="AA46" s="60">
        <v>7.9489625999999994E-2</v>
      </c>
      <c r="AC46" s="60" t="s">
        <v>25</v>
      </c>
      <c r="AD46" s="60">
        <v>0</v>
      </c>
      <c r="AE46" s="60">
        <v>0</v>
      </c>
      <c r="AF46" s="60">
        <v>3.5</v>
      </c>
      <c r="AG46" s="60">
        <v>11</v>
      </c>
      <c r="AH46" s="60">
        <v>3.5701385000000001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183.85757000000001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89.385710000000003</v>
      </c>
      <c r="AX46" s="60" t="s">
        <v>283</v>
      </c>
      <c r="AY46" s="60"/>
      <c r="AZ46" s="60"/>
      <c r="BA46" s="60"/>
      <c r="BB46" s="60"/>
      <c r="BC46" s="60"/>
      <c r="BE46" s="60" t="s">
        <v>292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26" sqref="G26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4.2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353</v>
      </c>
      <c r="B2" s="55" t="s">
        <v>354</v>
      </c>
      <c r="C2" s="55" t="s">
        <v>293</v>
      </c>
      <c r="D2" s="55">
        <v>57</v>
      </c>
      <c r="E2" s="55">
        <v>2130.1752999999999</v>
      </c>
      <c r="F2" s="55">
        <v>314.74453999999997</v>
      </c>
      <c r="G2" s="55">
        <v>50.79804</v>
      </c>
      <c r="H2" s="55">
        <v>32.010933000000001</v>
      </c>
      <c r="I2" s="55">
        <v>18.787106000000001</v>
      </c>
      <c r="J2" s="55">
        <v>78.918999999999997</v>
      </c>
      <c r="K2" s="55">
        <v>45.682229999999997</v>
      </c>
      <c r="L2" s="55">
        <v>33.236767</v>
      </c>
      <c r="M2" s="55">
        <v>29.112867000000001</v>
      </c>
      <c r="N2" s="55">
        <v>3.2936342000000001</v>
      </c>
      <c r="O2" s="55">
        <v>14.712361</v>
      </c>
      <c r="P2" s="55">
        <v>1066.1403</v>
      </c>
      <c r="Q2" s="55">
        <v>27.749063</v>
      </c>
      <c r="R2" s="55">
        <v>613.26250000000005</v>
      </c>
      <c r="S2" s="55">
        <v>92.115899999999996</v>
      </c>
      <c r="T2" s="55">
        <v>6253.7563</v>
      </c>
      <c r="U2" s="55">
        <v>7.2399196999999997</v>
      </c>
      <c r="V2" s="55">
        <v>22.365461</v>
      </c>
      <c r="W2" s="55">
        <v>305.75153</v>
      </c>
      <c r="X2" s="55">
        <v>130.80681999999999</v>
      </c>
      <c r="Y2" s="55">
        <v>1.8241476000000001</v>
      </c>
      <c r="Z2" s="55">
        <v>1.6343156000000001</v>
      </c>
      <c r="AA2" s="55">
        <v>20.561582999999999</v>
      </c>
      <c r="AB2" s="55">
        <v>2.0128841</v>
      </c>
      <c r="AC2" s="55">
        <v>619.16849999999999</v>
      </c>
      <c r="AD2" s="55">
        <v>12.631055</v>
      </c>
      <c r="AE2" s="55">
        <v>2.9633365</v>
      </c>
      <c r="AF2" s="55">
        <v>0.69280050000000004</v>
      </c>
      <c r="AG2" s="55">
        <v>519.15160000000003</v>
      </c>
      <c r="AH2" s="55">
        <v>353.40683000000001</v>
      </c>
      <c r="AI2" s="55">
        <v>165.74476999999999</v>
      </c>
      <c r="AJ2" s="55">
        <v>1297.8818000000001</v>
      </c>
      <c r="AK2" s="55">
        <v>5822.9080000000004</v>
      </c>
      <c r="AL2" s="55">
        <v>110.61375</v>
      </c>
      <c r="AM2" s="55">
        <v>3443.5493000000001</v>
      </c>
      <c r="AN2" s="55">
        <v>177.64573999999999</v>
      </c>
      <c r="AO2" s="55">
        <v>17.326803000000002</v>
      </c>
      <c r="AP2" s="55">
        <v>13.777604999999999</v>
      </c>
      <c r="AQ2" s="55">
        <v>3.5491986</v>
      </c>
      <c r="AR2" s="55">
        <v>11.210395999999999</v>
      </c>
      <c r="AS2" s="55">
        <v>1113.037</v>
      </c>
      <c r="AT2" s="55">
        <v>7.9489625999999994E-2</v>
      </c>
      <c r="AU2" s="55">
        <v>3.5701385000000001</v>
      </c>
      <c r="AV2" s="55">
        <v>183.85757000000001</v>
      </c>
      <c r="AW2" s="55">
        <v>89.385710000000003</v>
      </c>
      <c r="AX2" s="55">
        <v>0.15868892000000001</v>
      </c>
      <c r="AY2" s="55">
        <v>1.0851188</v>
      </c>
      <c r="AZ2" s="55">
        <v>279.5034</v>
      </c>
      <c r="BA2" s="55">
        <v>44.614693000000003</v>
      </c>
      <c r="BB2" s="55">
        <v>11.413100999999999</v>
      </c>
      <c r="BC2" s="55">
        <v>14.305578000000001</v>
      </c>
      <c r="BD2" s="55">
        <v>18.890884</v>
      </c>
      <c r="BE2" s="55">
        <v>2.4499900000000001</v>
      </c>
      <c r="BF2" s="55">
        <v>6.6431545999999999</v>
      </c>
      <c r="BG2" s="55">
        <v>1.1518281E-3</v>
      </c>
      <c r="BH2" s="55">
        <v>1.1653782E-2</v>
      </c>
      <c r="BI2" s="55">
        <v>1.2850646E-2</v>
      </c>
      <c r="BJ2" s="55">
        <v>9.006401E-2</v>
      </c>
      <c r="BK2" s="55">
        <v>8.8602166000000004E-5</v>
      </c>
      <c r="BL2" s="55">
        <v>0.47801866999999998</v>
      </c>
      <c r="BM2" s="55">
        <v>3.6672487</v>
      </c>
      <c r="BN2" s="55">
        <v>0.89741369999999998</v>
      </c>
      <c r="BO2" s="55">
        <v>56.899887</v>
      </c>
      <c r="BP2" s="55">
        <v>8.1560620000000004</v>
      </c>
      <c r="BQ2" s="55">
        <v>17.282502999999998</v>
      </c>
      <c r="BR2" s="55">
        <v>70.007126</v>
      </c>
      <c r="BS2" s="55">
        <v>43.824092999999998</v>
      </c>
      <c r="BT2" s="55">
        <v>10.519251000000001</v>
      </c>
      <c r="BU2" s="55">
        <v>0.19487438000000001</v>
      </c>
      <c r="BV2" s="55">
        <v>6.3018089999999999E-2</v>
      </c>
      <c r="BW2" s="55">
        <v>0.774725</v>
      </c>
      <c r="BX2" s="55">
        <v>2.0798779999999999</v>
      </c>
      <c r="BY2" s="55">
        <v>0.10812864</v>
      </c>
      <c r="BZ2" s="55">
        <v>1.1936805999999999E-3</v>
      </c>
      <c r="CA2" s="55">
        <v>0.85772760000000003</v>
      </c>
      <c r="CB2" s="55">
        <v>3.4455013999999998E-3</v>
      </c>
      <c r="CC2" s="55">
        <v>0.12608585999999999</v>
      </c>
      <c r="CD2" s="55">
        <v>2.5555116999999998</v>
      </c>
      <c r="CE2" s="55">
        <v>0.15736261000000001</v>
      </c>
      <c r="CF2" s="55">
        <v>1.3500840000000001</v>
      </c>
      <c r="CG2" s="55">
        <v>1.2449999E-6</v>
      </c>
      <c r="CH2" s="55">
        <v>0.11152986400000001</v>
      </c>
      <c r="CI2" s="55">
        <v>2.5332670000000001E-3</v>
      </c>
      <c r="CJ2" s="55">
        <v>5.7965669999999996</v>
      </c>
      <c r="CK2" s="55">
        <v>4.4691562999999997E-2</v>
      </c>
      <c r="CL2" s="55">
        <v>1.7206026000000001</v>
      </c>
      <c r="CM2" s="55">
        <v>3.4816701000000001</v>
      </c>
      <c r="CN2" s="55">
        <v>2664.6033000000002</v>
      </c>
      <c r="CO2" s="55">
        <v>4685.78</v>
      </c>
      <c r="CP2" s="55">
        <v>3099.3013000000001</v>
      </c>
      <c r="CQ2" s="55">
        <v>1078.3162</v>
      </c>
      <c r="CR2" s="55">
        <v>560.14149999999995</v>
      </c>
      <c r="CS2" s="55">
        <v>361.28757000000002</v>
      </c>
      <c r="CT2" s="55">
        <v>2716.8024999999998</v>
      </c>
      <c r="CU2" s="55">
        <v>1709.8815</v>
      </c>
      <c r="CV2" s="55">
        <v>1139.5309999999999</v>
      </c>
      <c r="CW2" s="55">
        <v>2009.5465999999999</v>
      </c>
      <c r="CX2" s="55">
        <v>572.66949999999997</v>
      </c>
      <c r="CY2" s="55">
        <v>3264.8571999999999</v>
      </c>
      <c r="CZ2" s="55">
        <v>1982.0847000000001</v>
      </c>
      <c r="DA2" s="55">
        <v>3958.6797000000001</v>
      </c>
      <c r="DB2" s="55">
        <v>3614.1035000000002</v>
      </c>
      <c r="DC2" s="55">
        <v>5779.509</v>
      </c>
      <c r="DD2" s="55">
        <v>10729.51</v>
      </c>
      <c r="DE2" s="55">
        <v>2229.8652000000002</v>
      </c>
      <c r="DF2" s="55">
        <v>4240.442</v>
      </c>
      <c r="DG2" s="55">
        <v>2353.2433999999998</v>
      </c>
      <c r="DH2" s="55">
        <v>127.14834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44.614693000000003</v>
      </c>
      <c r="B6">
        <f>BB2</f>
        <v>11.413100999999999</v>
      </c>
      <c r="C6">
        <f>BC2</f>
        <v>14.305578000000001</v>
      </c>
      <c r="D6">
        <f>BD2</f>
        <v>18.890884</v>
      </c>
    </row>
    <row r="7" spans="1:113" x14ac:dyDescent="0.3">
      <c r="B7">
        <f>ROUND(B6/MAX($B$6,$C$6,$D$6),1)</f>
        <v>0.6</v>
      </c>
      <c r="C7">
        <f>ROUND(C6/MAX($B$6,$C$6,$D$6),1)</f>
        <v>0.8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B6" sqref="B6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23308</v>
      </c>
      <c r="C2" s="51">
        <f ca="1">YEAR(TODAY())-YEAR(B2)+IF(TODAY()&gt;=DATE(YEAR(TODAY()),MONTH(B2),DAY(B2)),0,-1)</f>
        <v>57</v>
      </c>
      <c r="E2" s="47">
        <v>164.2</v>
      </c>
      <c r="F2" s="48" t="s">
        <v>275</v>
      </c>
      <c r="G2" s="47">
        <v>69.400000000000006</v>
      </c>
      <c r="H2" s="46" t="s">
        <v>40</v>
      </c>
      <c r="I2" s="67">
        <f>ROUND(G3/E3^2,1)</f>
        <v>25.7</v>
      </c>
    </row>
    <row r="3" spans="1:9" x14ac:dyDescent="0.3">
      <c r="E3" s="46">
        <f>E2/100</f>
        <v>1.6419999999999999</v>
      </c>
      <c r="F3" s="46" t="s">
        <v>39</v>
      </c>
      <c r="G3" s="46">
        <f>G2</f>
        <v>69.400000000000006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44371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김경희, ID : H1900781)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24일 09:35:24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44371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57</v>
      </c>
      <c r="G12" s="89"/>
      <c r="H12" s="89"/>
      <c r="I12" s="89"/>
      <c r="K12" s="118">
        <f>'개인정보 및 신체계측 입력'!E2</f>
        <v>164.2</v>
      </c>
      <c r="L12" s="119"/>
      <c r="M12" s="112">
        <f>'개인정보 및 신체계측 입력'!G2</f>
        <v>69.400000000000006</v>
      </c>
      <c r="N12" s="113"/>
      <c r="O12" s="108" t="s">
        <v>270</v>
      </c>
      <c r="P12" s="102"/>
      <c r="Q12" s="85">
        <f>'개인정보 및 신체계측 입력'!I2</f>
        <v>25.7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김경희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70.814999999999998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11.429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17.756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0.6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0.8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19</v>
      </c>
      <c r="L72" s="34" t="s">
        <v>52</v>
      </c>
      <c r="M72" s="34">
        <f>ROUND('DRIs DATA'!K8,1)</f>
        <v>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81.77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186.38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130.81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134.19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64.89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388.19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173.27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1800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2021-08-24T01:56:27Z</dcterms:modified>
</cp:coreProperties>
</file>