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<sst xmlns="http://schemas.openxmlformats.org/spreadsheetml/2006/main" count="692" uniqueCount="367">
  <si>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</si>
  <si>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</si>
  <si>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</si>
  <si>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</si>
  <si>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</si>
  <si>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</si>
  <si>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</si>
  <si>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</si>
  <si>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</si>
  <si>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</si>
  <si>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</si>
  <si>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</si>
  <si>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</si>
  <si>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</si>
  <si>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</si>
  <si>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</si>
  <si>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</si>
  <si>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</si>
  <si>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</si>
  <si>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</si>
  <si>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</si>
  <si>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</si>
  <si>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</si>
  <si>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</si>
  <si>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</si>
  <si>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</si>
  <si>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</si>
  <si>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</si>
  <si>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</si>
  <si>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</si>
  <si>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</si>
  <si>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</si>
  <si>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</si>
  <si>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</si>
  <si>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</si>
  <si>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</si>
  <si>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</si>
  <si>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</si>
  <si>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</si>
  <si>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</si>
  <si>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</si>
  <si>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</si>
  <si>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</si>
  <si>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</si>
  <si>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</si>
  <si>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</si>
  <si>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</si>
  <si>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</si>
  <si>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</si>
  <si>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</si>
  <si>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</si>
  <si>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</si>
  <si>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</si>
  <si>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</si>
  <si>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</si>
  <si>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</si>
  <si>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</si>
  <si>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</si>
  <si>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</si>
  <si>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</si>
  <si>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</si>
  <si>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</si>
  <si>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</si>
  <si>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</si>
  <si>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</si>
  <si>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</si>
  <si>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</si>
  <si>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</si>
  <si>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</si>
  <si>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</si>
  <si>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</si>
  <si>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</si>
  <si>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</si>
  <si>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</si>
  <si>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</si>
  <si>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</si>
  <si>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</si>
  <si>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</si>
  <si>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</si>
  <si>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</si>
  <si>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</si>
  <si>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</si>
  <si>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</si>
  <si>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</si>
  <si>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</si>
  <si>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</si>
  <si>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</si>
  <si>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</si>
  <si>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</si>
  <si>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</si>
  <si>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</si>
  <si>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</si>
  <si>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</si>
  <si>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</si>
  <si>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</si>
  <si>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</si>
  <si>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</si>
  <si>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</si>
  <si>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</si>
  <si>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</si>
  <si>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</si>
  <si>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</si>
  <si>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</si>
  <si>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</si>
  <si>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</si>
  <si>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</si>
  <si>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</si>
  <si>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</si>
  <si>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</si>
  <si>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</si>
  <si>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</si>
  <si>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</si>
  <si>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</si>
  <si>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</si>
  <si>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</si>
  <si>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</si>
  <si>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</si>
  <si>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</si>
  <si>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</si>
  <si>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</si>
  <si>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</si>
  <si>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</si>
  <si>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</si>
  <si>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</si>
  <si>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</si>
  <si>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</si>
  <si>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</si>
  <si>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</si>
  <si>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</si>
  <si>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</si>
  <si>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</si>
  <si>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</si>
  <si>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</si>
  <si>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</si>
  <si>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</si>
  <si>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</si>
  <si>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</si>
  <si>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</si>
  <si>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</si>
  <si>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</si>
  <si>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</si>
  <si>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</si>
  <si>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</si>
  <si>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</si>
  <si>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</si>
  <si>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</si>
  <si>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</si>
  <si>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</si>
  <si>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</si>
  <si>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</si>
  <si>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</si>
  <si>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</si>
  <si>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</si>
  <si>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</si>
  <si>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</si>
  <si>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</si>
  <si>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</si>
  <si>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</si>
  <si>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</si>
  <si>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</si>
  <si>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</si>
  <si>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</si>
  <si>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</si>
  <si>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</si>
  <si>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</si>
  <si>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</si>
  <si>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</si>
  <si>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</si>
  <si>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</si>
  <si>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</si>
  <si>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</si>
  <si>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</si>
  <si>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</si>
  <si>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</si>
  <si>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</si>
  <si>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</si>
  <si>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</si>
  <si>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</si>
  <si>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</si>
  <si>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</si>
  <si>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</si>
  <si>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</si>
  <si>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</si>
  <si>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</si>
  <si>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</si>
  <si>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</si>
  <si>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</si>
  <si>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</si>
  <si>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</si>
  <si>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</si>
  <si>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</si>
  <si>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</si>
  <si>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</si>
  <si>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</si>
  <si>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</si>
  <si>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</si>
  <si>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</si>
  <si>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</si>
  <si>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</si>
  <si>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</si>
  <si>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</si>
  <si>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</si>
  <si>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</si>
  <si>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</si>
  <si>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</si>
  <si>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</si>
  <si>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</si>
  <si>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</si>
  <si>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</si>
  <si>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</si>
  <si>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</si>
  <si>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</si>
  <si>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</si>
  <si>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</si>
  <si>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</si>
  <si>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</si>
  <si>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</si>
  <si>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</si>
  <si>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</si>
  <si>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</si>
  <si>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</si>
  <si>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</si>
  <si>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</si>
  <si>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</si>
  <si>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</si>
  <si>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</si>
  <si>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</si>
  <si>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</si>
  <si>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</si>
  <si>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</si>
  <si>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</si>
  <si>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</si>
  <si>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</si>
  <si>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</si>
  <si>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</si>
  <si>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</si>
  <si>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</si>
  <si>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</si>
  <si>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</si>
  <si>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</si>
  <si>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</si>
  <si>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</si>
  <si>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</si>
  <si>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</si>
  <si>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</si>
  <si>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</si>
  <si>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</si>
  <si>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</si>
  <si>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</si>
  <si>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</si>
  <si>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</si>
  <si>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</si>
  <si>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</si>
  <si>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</si>
  <si>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</si>
  <si>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</si>
  <si>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</si>
  <si>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</si>
  <si>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</si>
  <si>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</si>
  <si>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</si>
  <si>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</si>
  <si>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</si>
  <si>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</si>
  <si>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</si>
  <si>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</si>
  <si>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</si>
  <si>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</si>
  <si>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</si>
  <si>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</si>
  <si>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</si>
  <si>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</si>
  <si>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</si>
  <si>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</si>
  <si>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</si>
  <si>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</si>
  <si>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</si>
  <si>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</si>
  <si>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</si>
  <si>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</si>
  <si>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불포화지방산</t>
    <phoneticPr fontId="1" type="noConversion"/>
  </si>
  <si>
    <t>권장섭취량</t>
    <phoneticPr fontId="1" type="noConversion"/>
  </si>
  <si>
    <t>단백질(g/일)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</si>
  <si>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</si>
  <si>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</si>
  <si>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</si>
  <si>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</si>
  <si>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</si>
  <si>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아연</t>
    <phoneticPr fontId="1" type="noConversion"/>
  </si>
  <si>
    <t>적정비율(최대)</t>
    <phoneticPr fontId="1" type="noConversion"/>
  </si>
  <si>
    <t>망간</t>
    <phoneticPr fontId="1" type="noConversion"/>
  </si>
  <si>
    <t>M</t>
  </si>
  <si>
    <t>정보</t>
    <phoneticPr fontId="1" type="noConversion"/>
  </si>
  <si>
    <t>(설문지 : FFQ 95문항 설문지, 사용자 : 김호영, ID : H1900782)</t>
  </si>
  <si>
    <t>출력시각</t>
    <phoneticPr fontId="1" type="noConversion"/>
  </si>
  <si>
    <t>2021년 08월 24일 09:36:43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</si>
  <si>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</si>
  <si>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</si>
  <si>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</si>
  <si>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</si>
  <si>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</si>
  <si>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</si>
  <si>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</si>
  <si>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</si>
  <si>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</si>
  <si>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</si>
  <si>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</si>
  <si>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</si>
  <si>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</si>
  <si>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</si>
  <si>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</si>
  <si>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</si>
  <si>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</si>
  <si>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</si>
  <si>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</si>
  <si>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</si>
  <si>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</si>
  <si>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</si>
  <si>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</si>
  <si>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</si>
  <si>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</si>
  <si>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</si>
  <si>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</si>
  <si>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</si>
  <si>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</si>
  <si>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</si>
  <si>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</si>
  <si>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</si>
  <si>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</si>
  <si>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</si>
  <si>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</si>
  <si>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</si>
  <si>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</si>
  <si>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</si>
  <si>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</si>
  <si>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</si>
  <si>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</si>
  <si>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</si>
  <si>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</si>
  <si>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</si>
  <si>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</si>
  <si>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평균필요량</t>
    <phoneticPr fontId="1" type="noConversion"/>
  </si>
  <si>
    <t>평균필요량</t>
    <phoneticPr fontId="1" type="noConversion"/>
  </si>
  <si>
    <t>섭취량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</si>
  <si>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</si>
  <si>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</si>
  <si>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</si>
  <si>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충분섭취량</t>
    <phoneticPr fontId="1" type="noConversion"/>
  </si>
  <si>
    <t>권장섭취량</t>
    <phoneticPr fontId="1" type="noConversion"/>
  </si>
  <si>
    <t>엽산(μg DFE/일)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</si>
  <si>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</si>
  <si>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</si>
  <si>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</si>
  <si>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</si>
  <si>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</si>
  <si>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</si>
  <si>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</si>
  <si>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</si>
  <si>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</si>
  <si>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</si>
  <si>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</si>
  <si>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</si>
  <si>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</si>
  <si>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</si>
  <si>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</si>
  <si>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H1900782</t>
  </si>
  <si>
    <t>김호영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</si>
</sst>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165.91570999999999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5.1157839999999997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0.88934179999999996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2537.4306999999999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6276.2290000000003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147.34030000000001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290.58548000000002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24.071815000000001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1429.5401999999999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0.26530817000000001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5.3242096999999999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52.726322000000003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808.56299999999999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180.28444999999999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</c:v>
                </c:pt>
                <c:pt idx="1">
                  <c:v>23.11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24.723144999999999</c:v>
                </c:pt>
                <c:pt idx="1">
                  <c:v>31.824074</c:v>
                </c:pt>
                <c:pt idx="2">
                  <c:v>34.240948000000003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1093.3712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44.090935000000002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63.457000000000001</c:v>
                </c:pt>
                <c:pt idx="1">
                  <c:v>14.465999999999999</c:v>
                </c:pt>
                <c:pt idx="2">
                  <c:v>22.077000000000002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3818.4286999999999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169.66927999999999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1100.8942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6.5164140000000002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13392.045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37.643070000000002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3.8347316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437.05194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2.9457295000000001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35.723385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3.8347316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1174.7465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28.648796000000001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김호영, ID : H1900782)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09:36:43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3818.4286999999999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165.91570999999999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52.726322000000003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63.457000000000001</v>
      </c>
      <c r="G8" s="59">
        <f>'DRIs DATA 입력'!G8</f>
        <v>14.465999999999999</v>
      </c>
      <c r="H8" s="59">
        <f>'DRIs DATA 입력'!H8</f>
        <v>22.077000000000002</v>
      </c>
      <c r="I8" s="55"/>
      <c r="J8" s="59" t="s">
        <v>215</v>
      </c>
      <c r="K8" s="59">
        <f>'DRIs DATA 입력'!K8</f>
        <v>7.8</v>
      </c>
      <c r="L8" s="59">
        <f>'DRIs DATA 입력'!L8</f>
        <v>23.11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1093.3712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44.090935000000002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6.5164140000000002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437.05194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169.66927999999999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4.0024524000000001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2.9457295000000001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35.723385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3.8347316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1174.7465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28.648796000000001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5.1157839999999997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0.88934179999999996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1100.8942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2537.4306999999999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13392.045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6276.2290000000003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147.34030000000001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290.58548000000002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37.643070000000002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24.071815000000001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1429.5401999999999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0.26530817000000001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5.3242096999999999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808.56299999999999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180.28444999999999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292</v>
      </c>
      <c r="B1" s="55" t="s">
        <v>293</v>
      </c>
      <c r="G1" s="56" t="s">
        <v>294</v>
      </c>
      <c r="H1" s="55" t="s">
        <v>295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297</v>
      </c>
      <c r="B4" s="66"/>
      <c r="C4" s="66"/>
      <c r="E4" s="62" t="s">
        <v>298</v>
      </c>
      <c r="F4" s="63"/>
      <c r="G4" s="63"/>
      <c r="H4" s="64"/>
      <c r="J4" s="62" t="s">
        <v>280</v>
      </c>
      <c r="K4" s="63"/>
      <c r="L4" s="64"/>
      <c r="N4" s="66" t="s">
        <v>299</v>
      </c>
      <c r="O4" s="66"/>
      <c r="P4" s="66"/>
      <c r="Q4" s="66"/>
      <c r="R4" s="66"/>
      <c r="S4" s="66"/>
      <c r="U4" s="66" t="s">
        <v>300</v>
      </c>
      <c r="V4" s="66"/>
      <c r="W4" s="66"/>
      <c r="X4" s="66"/>
      <c r="Y4" s="66"/>
      <c r="Z4" s="66"/>
    </row>
    <row r="5" spans="1:27" x14ac:dyDescent="0.3">
      <c r="A5" s="60"/>
      <c r="B5" s="60" t="s">
        <v>301</v>
      </c>
      <c r="C5" s="60" t="s">
        <v>302</v>
      </c>
      <c r="E5" s="60"/>
      <c r="F5" s="60" t="s">
        <v>303</v>
      </c>
      <c r="G5" s="60" t="s">
        <v>304</v>
      </c>
      <c r="H5" s="60" t="s">
        <v>305</v>
      </c>
      <c r="J5" s="60"/>
      <c r="K5" s="60" t="s">
        <v>306</v>
      </c>
      <c r="L5" s="60" t="s">
        <v>307</v>
      </c>
      <c r="N5" s="60"/>
      <c r="O5" s="60" t="s">
        <v>308</v>
      </c>
      <c r="P5" s="60" t="s">
        <v>309</v>
      </c>
      <c r="Q5" s="60" t="s">
        <v>310</v>
      </c>
      <c r="R5" s="60" t="s">
        <v>311</v>
      </c>
      <c r="S5" s="60" t="s">
        <v>312</v>
      </c>
      <c r="U5" s="60"/>
      <c r="V5" s="60" t="s">
        <v>313</v>
      </c>
      <c r="W5" s="60" t="s">
        <v>314</v>
      </c>
      <c r="X5" s="60" t="s">
        <v>315</v>
      </c>
      <c r="Y5" s="60" t="s">
        <v>316</v>
      </c>
      <c r="Z5" s="60" t="s">
        <v>302</v>
      </c>
    </row>
    <row r="6" spans="1:27" x14ac:dyDescent="0.3">
      <c r="A6" s="60" t="s">
        <v>297</v>
      </c>
      <c r="B6" s="60">
        <v>2200</v>
      </c>
      <c r="C6" s="60">
        <v>3818.4286999999999</v>
      </c>
      <c r="E6" s="60" t="s">
        <v>317</v>
      </c>
      <c r="F6" s="60">
        <v>55</v>
      </c>
      <c r="G6" s="60">
        <v>15</v>
      </c>
      <c r="H6" s="60">
        <v>7</v>
      </c>
      <c r="J6" s="60" t="s">
        <v>318</v>
      </c>
      <c r="K6" s="60">
        <v>0.1</v>
      </c>
      <c r="L6" s="60">
        <v>4</v>
      </c>
      <c r="N6" s="60" t="s">
        <v>282</v>
      </c>
      <c r="O6" s="60">
        <v>50</v>
      </c>
      <c r="P6" s="60">
        <v>60</v>
      </c>
      <c r="Q6" s="60">
        <v>0</v>
      </c>
      <c r="R6" s="60">
        <v>0</v>
      </c>
      <c r="S6" s="60">
        <v>165.91570999999999</v>
      </c>
      <c r="U6" s="60" t="s">
        <v>319</v>
      </c>
      <c r="V6" s="60">
        <v>0</v>
      </c>
      <c r="W6" s="60">
        <v>0</v>
      </c>
      <c r="X6" s="60">
        <v>25</v>
      </c>
      <c r="Y6" s="60">
        <v>0</v>
      </c>
      <c r="Z6" s="60">
        <v>52.726322000000003</v>
      </c>
    </row>
    <row r="7" spans="1:27" x14ac:dyDescent="0.3">
      <c r="E7" s="60" t="s">
        <v>289</v>
      </c>
      <c r="F7" s="60">
        <v>65</v>
      </c>
      <c r="G7" s="60">
        <v>30</v>
      </c>
      <c r="H7" s="60">
        <v>20</v>
      </c>
      <c r="J7" s="60" t="s">
        <v>320</v>
      </c>
      <c r="K7" s="60">
        <v>1</v>
      </c>
      <c r="L7" s="60">
        <v>10</v>
      </c>
    </row>
    <row r="8" spans="1:27" x14ac:dyDescent="0.3">
      <c r="E8" s="60" t="s">
        <v>321</v>
      </c>
      <c r="F8" s="60">
        <v>63.457000000000001</v>
      </c>
      <c r="G8" s="60">
        <v>14.465999999999999</v>
      </c>
      <c r="H8" s="60">
        <v>22.077000000000002</v>
      </c>
      <c r="J8" s="60" t="s">
        <v>322</v>
      </c>
      <c r="K8" s="60">
        <v>7.8</v>
      </c>
      <c r="L8" s="60">
        <v>23.11</v>
      </c>
    </row>
    <row r="13" spans="1:27" x14ac:dyDescent="0.3">
      <c r="A13" s="61" t="s">
        <v>323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324</v>
      </c>
      <c r="B14" s="66"/>
      <c r="C14" s="66"/>
      <c r="D14" s="66"/>
      <c r="E14" s="66"/>
      <c r="F14" s="66"/>
      <c r="H14" s="66" t="s">
        <v>325</v>
      </c>
      <c r="I14" s="66"/>
      <c r="J14" s="66"/>
      <c r="K14" s="66"/>
      <c r="L14" s="66"/>
      <c r="M14" s="66"/>
      <c r="O14" s="66" t="s">
        <v>326</v>
      </c>
      <c r="P14" s="66"/>
      <c r="Q14" s="66"/>
      <c r="R14" s="66"/>
      <c r="S14" s="66"/>
      <c r="T14" s="66"/>
      <c r="V14" s="66" t="s">
        <v>327</v>
      </c>
      <c r="W14" s="66"/>
      <c r="X14" s="66"/>
      <c r="Y14" s="66"/>
      <c r="Z14" s="66"/>
      <c r="AA14" s="66"/>
    </row>
    <row r="15" spans="1:27" x14ac:dyDescent="0.3">
      <c r="A15" s="60"/>
      <c r="B15" s="60" t="s">
        <v>313</v>
      </c>
      <c r="C15" s="60" t="s">
        <v>309</v>
      </c>
      <c r="D15" s="60" t="s">
        <v>328</v>
      </c>
      <c r="E15" s="60" t="s">
        <v>316</v>
      </c>
      <c r="F15" s="60" t="s">
        <v>329</v>
      </c>
      <c r="H15" s="60"/>
      <c r="I15" s="60" t="s">
        <v>313</v>
      </c>
      <c r="J15" s="60" t="s">
        <v>330</v>
      </c>
      <c r="K15" s="60" t="s">
        <v>328</v>
      </c>
      <c r="L15" s="60" t="s">
        <v>331</v>
      </c>
      <c r="M15" s="60" t="s">
        <v>312</v>
      </c>
      <c r="O15" s="60"/>
      <c r="P15" s="60" t="s">
        <v>313</v>
      </c>
      <c r="Q15" s="60" t="s">
        <v>309</v>
      </c>
      <c r="R15" s="60" t="s">
        <v>310</v>
      </c>
      <c r="S15" s="60" t="s">
        <v>316</v>
      </c>
      <c r="T15" s="60" t="s">
        <v>312</v>
      </c>
      <c r="V15" s="60"/>
      <c r="W15" s="60" t="s">
        <v>313</v>
      </c>
      <c r="X15" s="60" t="s">
        <v>309</v>
      </c>
      <c r="Y15" s="60" t="s">
        <v>310</v>
      </c>
      <c r="Z15" s="60" t="s">
        <v>332</v>
      </c>
      <c r="AA15" s="60" t="s">
        <v>312</v>
      </c>
    </row>
    <row r="16" spans="1:27" x14ac:dyDescent="0.3">
      <c r="A16" s="60" t="s">
        <v>333</v>
      </c>
      <c r="B16" s="60">
        <v>530</v>
      </c>
      <c r="C16" s="60">
        <v>750</v>
      </c>
      <c r="D16" s="60">
        <v>0</v>
      </c>
      <c r="E16" s="60">
        <v>3000</v>
      </c>
      <c r="F16" s="60">
        <v>1093.3712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44.090935000000002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6.5164140000000002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437.05194</v>
      </c>
    </row>
    <row r="23" spans="1:62" x14ac:dyDescent="0.3">
      <c r="A23" s="61" t="s">
        <v>334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335</v>
      </c>
      <c r="B24" s="66"/>
      <c r="C24" s="66"/>
      <c r="D24" s="66"/>
      <c r="E24" s="66"/>
      <c r="F24" s="66"/>
      <c r="H24" s="66" t="s">
        <v>336</v>
      </c>
      <c r="I24" s="66"/>
      <c r="J24" s="66"/>
      <c r="K24" s="66"/>
      <c r="L24" s="66"/>
      <c r="M24" s="66"/>
      <c r="O24" s="66" t="s">
        <v>283</v>
      </c>
      <c r="P24" s="66"/>
      <c r="Q24" s="66"/>
      <c r="R24" s="66"/>
      <c r="S24" s="66"/>
      <c r="T24" s="66"/>
      <c r="V24" s="66" t="s">
        <v>337</v>
      </c>
      <c r="W24" s="66"/>
      <c r="X24" s="66"/>
      <c r="Y24" s="66"/>
      <c r="Z24" s="66"/>
      <c r="AA24" s="66"/>
      <c r="AC24" s="66" t="s">
        <v>338</v>
      </c>
      <c r="AD24" s="66"/>
      <c r="AE24" s="66"/>
      <c r="AF24" s="66"/>
      <c r="AG24" s="66"/>
      <c r="AH24" s="66"/>
      <c r="AJ24" s="66" t="s">
        <v>284</v>
      </c>
      <c r="AK24" s="66"/>
      <c r="AL24" s="66"/>
      <c r="AM24" s="66"/>
      <c r="AN24" s="66"/>
      <c r="AO24" s="66"/>
      <c r="AQ24" s="66" t="s">
        <v>339</v>
      </c>
      <c r="AR24" s="66"/>
      <c r="AS24" s="66"/>
      <c r="AT24" s="66"/>
      <c r="AU24" s="66"/>
      <c r="AV24" s="66"/>
      <c r="AX24" s="66" t="s">
        <v>340</v>
      </c>
      <c r="AY24" s="66"/>
      <c r="AZ24" s="66"/>
      <c r="BA24" s="66"/>
      <c r="BB24" s="66"/>
      <c r="BC24" s="66"/>
      <c r="BE24" s="66" t="s">
        <v>285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341</v>
      </c>
      <c r="C25" s="60" t="s">
        <v>309</v>
      </c>
      <c r="D25" s="60" t="s">
        <v>328</v>
      </c>
      <c r="E25" s="60" t="s">
        <v>332</v>
      </c>
      <c r="F25" s="60" t="s">
        <v>276</v>
      </c>
      <c r="H25" s="60"/>
      <c r="I25" s="60" t="s">
        <v>341</v>
      </c>
      <c r="J25" s="60" t="s">
        <v>309</v>
      </c>
      <c r="K25" s="60" t="s">
        <v>278</v>
      </c>
      <c r="L25" s="60" t="s">
        <v>279</v>
      </c>
      <c r="M25" s="60" t="s">
        <v>312</v>
      </c>
      <c r="O25" s="60"/>
      <c r="P25" s="60" t="s">
        <v>342</v>
      </c>
      <c r="Q25" s="60" t="s">
        <v>309</v>
      </c>
      <c r="R25" s="60" t="s">
        <v>328</v>
      </c>
      <c r="S25" s="60" t="s">
        <v>331</v>
      </c>
      <c r="T25" s="60" t="s">
        <v>343</v>
      </c>
      <c r="V25" s="60"/>
      <c r="W25" s="60" t="s">
        <v>344</v>
      </c>
      <c r="X25" s="60" t="s">
        <v>309</v>
      </c>
      <c r="Y25" s="60" t="s">
        <v>328</v>
      </c>
      <c r="Z25" s="60" t="s">
        <v>331</v>
      </c>
      <c r="AA25" s="60" t="s">
        <v>302</v>
      </c>
      <c r="AC25" s="60"/>
      <c r="AD25" s="60" t="s">
        <v>308</v>
      </c>
      <c r="AE25" s="60" t="s">
        <v>314</v>
      </c>
      <c r="AF25" s="60" t="s">
        <v>315</v>
      </c>
      <c r="AG25" s="60" t="s">
        <v>331</v>
      </c>
      <c r="AH25" s="60" t="s">
        <v>345</v>
      </c>
      <c r="AJ25" s="60"/>
      <c r="AK25" s="60" t="s">
        <v>313</v>
      </c>
      <c r="AL25" s="60" t="s">
        <v>309</v>
      </c>
      <c r="AM25" s="60" t="s">
        <v>278</v>
      </c>
      <c r="AN25" s="60" t="s">
        <v>346</v>
      </c>
      <c r="AO25" s="60" t="s">
        <v>329</v>
      </c>
      <c r="AQ25" s="60"/>
      <c r="AR25" s="60" t="s">
        <v>342</v>
      </c>
      <c r="AS25" s="60" t="s">
        <v>281</v>
      </c>
      <c r="AT25" s="60" t="s">
        <v>347</v>
      </c>
      <c r="AU25" s="60" t="s">
        <v>279</v>
      </c>
      <c r="AV25" s="60" t="s">
        <v>312</v>
      </c>
      <c r="AX25" s="60"/>
      <c r="AY25" s="60" t="s">
        <v>313</v>
      </c>
      <c r="AZ25" s="60" t="s">
        <v>348</v>
      </c>
      <c r="BA25" s="60" t="s">
        <v>328</v>
      </c>
      <c r="BB25" s="60" t="s">
        <v>316</v>
      </c>
      <c r="BC25" s="60" t="s">
        <v>312</v>
      </c>
      <c r="BE25" s="60"/>
      <c r="BF25" s="60" t="s">
        <v>308</v>
      </c>
      <c r="BG25" s="60" t="s">
        <v>348</v>
      </c>
      <c r="BH25" s="60" t="s">
        <v>328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169.66927999999999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4.0024524000000001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2.9457295000000001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35.723385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3.8347316</v>
      </c>
      <c r="AJ26" s="60" t="s">
        <v>349</v>
      </c>
      <c r="AK26" s="60">
        <v>320</v>
      </c>
      <c r="AL26" s="60">
        <v>400</v>
      </c>
      <c r="AM26" s="60">
        <v>0</v>
      </c>
      <c r="AN26" s="60">
        <v>1000</v>
      </c>
      <c r="AO26" s="60">
        <v>1174.7465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28.648796000000001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5.1157839999999997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0.88934179999999996</v>
      </c>
    </row>
    <row r="33" spans="1:68" x14ac:dyDescent="0.3">
      <c r="A33" s="61" t="s">
        <v>286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350</v>
      </c>
      <c r="I34" s="66"/>
      <c r="J34" s="66"/>
      <c r="K34" s="66"/>
      <c r="L34" s="66"/>
      <c r="M34" s="66"/>
      <c r="O34" s="66" t="s">
        <v>351</v>
      </c>
      <c r="P34" s="66"/>
      <c r="Q34" s="66"/>
      <c r="R34" s="66"/>
      <c r="S34" s="66"/>
      <c r="T34" s="66"/>
      <c r="V34" s="66" t="s">
        <v>287</v>
      </c>
      <c r="W34" s="66"/>
      <c r="X34" s="66"/>
      <c r="Y34" s="66"/>
      <c r="Z34" s="66"/>
      <c r="AA34" s="66"/>
      <c r="AC34" s="66" t="s">
        <v>352</v>
      </c>
      <c r="AD34" s="66"/>
      <c r="AE34" s="66"/>
      <c r="AF34" s="66"/>
      <c r="AG34" s="66"/>
      <c r="AH34" s="66"/>
      <c r="AJ34" s="66" t="s">
        <v>353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341</v>
      </c>
      <c r="C35" s="60" t="s">
        <v>281</v>
      </c>
      <c r="D35" s="60" t="s">
        <v>310</v>
      </c>
      <c r="E35" s="60" t="s">
        <v>316</v>
      </c>
      <c r="F35" s="60" t="s">
        <v>276</v>
      </c>
      <c r="H35" s="60"/>
      <c r="I35" s="60" t="s">
        <v>313</v>
      </c>
      <c r="J35" s="60" t="s">
        <v>330</v>
      </c>
      <c r="K35" s="60" t="s">
        <v>315</v>
      </c>
      <c r="L35" s="60" t="s">
        <v>331</v>
      </c>
      <c r="M35" s="60" t="s">
        <v>302</v>
      </c>
      <c r="O35" s="60"/>
      <c r="P35" s="60" t="s">
        <v>277</v>
      </c>
      <c r="Q35" s="60" t="s">
        <v>314</v>
      </c>
      <c r="R35" s="60" t="s">
        <v>328</v>
      </c>
      <c r="S35" s="60" t="s">
        <v>316</v>
      </c>
      <c r="T35" s="60" t="s">
        <v>302</v>
      </c>
      <c r="V35" s="60"/>
      <c r="W35" s="60" t="s">
        <v>344</v>
      </c>
      <c r="X35" s="60" t="s">
        <v>309</v>
      </c>
      <c r="Y35" s="60" t="s">
        <v>328</v>
      </c>
      <c r="Z35" s="60" t="s">
        <v>311</v>
      </c>
      <c r="AA35" s="60" t="s">
        <v>329</v>
      </c>
      <c r="AC35" s="60"/>
      <c r="AD35" s="60" t="s">
        <v>277</v>
      </c>
      <c r="AE35" s="60" t="s">
        <v>309</v>
      </c>
      <c r="AF35" s="60" t="s">
        <v>278</v>
      </c>
      <c r="AG35" s="60" t="s">
        <v>316</v>
      </c>
      <c r="AH35" s="60" t="s">
        <v>302</v>
      </c>
      <c r="AJ35" s="60"/>
      <c r="AK35" s="60" t="s">
        <v>313</v>
      </c>
      <c r="AL35" s="60" t="s">
        <v>348</v>
      </c>
      <c r="AM35" s="60" t="s">
        <v>328</v>
      </c>
      <c r="AN35" s="60" t="s">
        <v>316</v>
      </c>
      <c r="AO35" s="60" t="s">
        <v>312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1100.8942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2537.4306999999999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13392.045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6276.2290000000003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147.34030000000001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290.58548000000002</v>
      </c>
    </row>
    <row r="43" spans="1:68" x14ac:dyDescent="0.3">
      <c r="A43" s="61" t="s">
        <v>354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355</v>
      </c>
      <c r="B44" s="66"/>
      <c r="C44" s="66"/>
      <c r="D44" s="66"/>
      <c r="E44" s="66"/>
      <c r="F44" s="66"/>
      <c r="H44" s="66" t="s">
        <v>288</v>
      </c>
      <c r="I44" s="66"/>
      <c r="J44" s="66"/>
      <c r="K44" s="66"/>
      <c r="L44" s="66"/>
      <c r="M44" s="66"/>
      <c r="O44" s="66" t="s">
        <v>356</v>
      </c>
      <c r="P44" s="66"/>
      <c r="Q44" s="66"/>
      <c r="R44" s="66"/>
      <c r="S44" s="66"/>
      <c r="T44" s="66"/>
      <c r="V44" s="66" t="s">
        <v>357</v>
      </c>
      <c r="W44" s="66"/>
      <c r="X44" s="66"/>
      <c r="Y44" s="66"/>
      <c r="Z44" s="66"/>
      <c r="AA44" s="66"/>
      <c r="AC44" s="66" t="s">
        <v>290</v>
      </c>
      <c r="AD44" s="66"/>
      <c r="AE44" s="66"/>
      <c r="AF44" s="66"/>
      <c r="AG44" s="66"/>
      <c r="AH44" s="66"/>
      <c r="AJ44" s="66" t="s">
        <v>358</v>
      </c>
      <c r="AK44" s="66"/>
      <c r="AL44" s="66"/>
      <c r="AM44" s="66"/>
      <c r="AN44" s="66"/>
      <c r="AO44" s="66"/>
      <c r="AQ44" s="66" t="s">
        <v>359</v>
      </c>
      <c r="AR44" s="66"/>
      <c r="AS44" s="66"/>
      <c r="AT44" s="66"/>
      <c r="AU44" s="66"/>
      <c r="AV44" s="66"/>
      <c r="AX44" s="66" t="s">
        <v>360</v>
      </c>
      <c r="AY44" s="66"/>
      <c r="AZ44" s="66"/>
      <c r="BA44" s="66"/>
      <c r="BB44" s="66"/>
      <c r="BC44" s="66"/>
      <c r="BE44" s="66" t="s">
        <v>361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313</v>
      </c>
      <c r="C45" s="60" t="s">
        <v>309</v>
      </c>
      <c r="D45" s="60" t="s">
        <v>328</v>
      </c>
      <c r="E45" s="60" t="s">
        <v>331</v>
      </c>
      <c r="F45" s="60" t="s">
        <v>329</v>
      </c>
      <c r="H45" s="60"/>
      <c r="I45" s="60" t="s">
        <v>277</v>
      </c>
      <c r="J45" s="60" t="s">
        <v>309</v>
      </c>
      <c r="K45" s="60" t="s">
        <v>310</v>
      </c>
      <c r="L45" s="60" t="s">
        <v>331</v>
      </c>
      <c r="M45" s="60" t="s">
        <v>302</v>
      </c>
      <c r="O45" s="60"/>
      <c r="P45" s="60" t="s">
        <v>277</v>
      </c>
      <c r="Q45" s="60" t="s">
        <v>314</v>
      </c>
      <c r="R45" s="60" t="s">
        <v>310</v>
      </c>
      <c r="S45" s="60" t="s">
        <v>332</v>
      </c>
      <c r="T45" s="60" t="s">
        <v>329</v>
      </c>
      <c r="V45" s="60"/>
      <c r="W45" s="60" t="s">
        <v>341</v>
      </c>
      <c r="X45" s="60" t="s">
        <v>314</v>
      </c>
      <c r="Y45" s="60" t="s">
        <v>310</v>
      </c>
      <c r="Z45" s="60" t="s">
        <v>316</v>
      </c>
      <c r="AA45" s="60" t="s">
        <v>312</v>
      </c>
      <c r="AC45" s="60"/>
      <c r="AD45" s="60" t="s">
        <v>308</v>
      </c>
      <c r="AE45" s="60" t="s">
        <v>281</v>
      </c>
      <c r="AF45" s="60" t="s">
        <v>315</v>
      </c>
      <c r="AG45" s="60" t="s">
        <v>331</v>
      </c>
      <c r="AH45" s="60" t="s">
        <v>302</v>
      </c>
      <c r="AJ45" s="60"/>
      <c r="AK45" s="60" t="s">
        <v>313</v>
      </c>
      <c r="AL45" s="60" t="s">
        <v>309</v>
      </c>
      <c r="AM45" s="60" t="s">
        <v>310</v>
      </c>
      <c r="AN45" s="60" t="s">
        <v>331</v>
      </c>
      <c r="AO45" s="60" t="s">
        <v>276</v>
      </c>
      <c r="AQ45" s="60"/>
      <c r="AR45" s="60" t="s">
        <v>277</v>
      </c>
      <c r="AS45" s="60" t="s">
        <v>314</v>
      </c>
      <c r="AT45" s="60" t="s">
        <v>315</v>
      </c>
      <c r="AU45" s="60" t="s">
        <v>316</v>
      </c>
      <c r="AV45" s="60" t="s">
        <v>312</v>
      </c>
      <c r="AX45" s="60"/>
      <c r="AY45" s="60" t="s">
        <v>313</v>
      </c>
      <c r="AZ45" s="60" t="s">
        <v>348</v>
      </c>
      <c r="BA45" s="60" t="s">
        <v>315</v>
      </c>
      <c r="BB45" s="60" t="s">
        <v>316</v>
      </c>
      <c r="BC45" s="60" t="s">
        <v>312</v>
      </c>
      <c r="BE45" s="60"/>
      <c r="BF45" s="60" t="s">
        <v>313</v>
      </c>
      <c r="BG45" s="60" t="s">
        <v>314</v>
      </c>
      <c r="BH45" s="60" t="s">
        <v>328</v>
      </c>
      <c r="BI45" s="60" t="s">
        <v>279</v>
      </c>
      <c r="BJ45" s="60" t="s">
        <v>312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37.643070000000002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24.071815000000001</v>
      </c>
      <c r="O46" s="60" t="s">
        <v>362</v>
      </c>
      <c r="P46" s="60">
        <v>600</v>
      </c>
      <c r="Q46" s="60">
        <v>800</v>
      </c>
      <c r="R46" s="60">
        <v>0</v>
      </c>
      <c r="S46" s="60">
        <v>10000</v>
      </c>
      <c r="T46" s="60">
        <v>1429.5401999999999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0.26530817000000001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5.3242096999999999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808.56299999999999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180.28444999999999</v>
      </c>
      <c r="AX46" s="60" t="s">
        <v>363</v>
      </c>
      <c r="AY46" s="60"/>
      <c r="AZ46" s="60"/>
      <c r="BA46" s="60"/>
      <c r="BB46" s="60"/>
      <c r="BC46" s="60"/>
      <c r="BE46" s="60" t="s">
        <v>364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365</v>
      </c>
      <c r="B2" s="55" t="s">
        <v>366</v>
      </c>
      <c r="C2" s="55" t="s">
        <v>291</v>
      </c>
      <c r="D2" s="55">
        <v>58</v>
      </c>
      <c r="E2" s="55">
        <v>3818.4286999999999</v>
      </c>
      <c r="F2" s="55">
        <v>476.90969999999999</v>
      </c>
      <c r="G2" s="55">
        <v>108.72219</v>
      </c>
      <c r="H2" s="55">
        <v>63.420479999999998</v>
      </c>
      <c r="I2" s="55">
        <v>45.301712000000002</v>
      </c>
      <c r="J2" s="55">
        <v>165.91570999999999</v>
      </c>
      <c r="K2" s="55">
        <v>78.606089999999995</v>
      </c>
      <c r="L2" s="55">
        <v>87.309616000000005</v>
      </c>
      <c r="M2" s="55">
        <v>52.726322000000003</v>
      </c>
      <c r="N2" s="55">
        <v>6.2717986000000003</v>
      </c>
      <c r="O2" s="55">
        <v>28.824369999999998</v>
      </c>
      <c r="P2" s="55">
        <v>2279.1244999999999</v>
      </c>
      <c r="Q2" s="55">
        <v>57.284396999999998</v>
      </c>
      <c r="R2" s="55">
        <v>1093.3712</v>
      </c>
      <c r="S2" s="55">
        <v>200.18989999999999</v>
      </c>
      <c r="T2" s="55">
        <v>10718.175999999999</v>
      </c>
      <c r="U2" s="55">
        <v>6.5164140000000002</v>
      </c>
      <c r="V2" s="55">
        <v>44.090935000000002</v>
      </c>
      <c r="W2" s="55">
        <v>437.05194</v>
      </c>
      <c r="X2" s="55">
        <v>169.66927999999999</v>
      </c>
      <c r="Y2" s="55">
        <v>4.0024524000000001</v>
      </c>
      <c r="Z2" s="55">
        <v>2.9457295000000001</v>
      </c>
      <c r="AA2" s="55">
        <v>35.723385</v>
      </c>
      <c r="AB2" s="55">
        <v>3.8347316</v>
      </c>
      <c r="AC2" s="55">
        <v>1174.7465</v>
      </c>
      <c r="AD2" s="55">
        <v>28.648796000000001</v>
      </c>
      <c r="AE2" s="55">
        <v>5.1157839999999997</v>
      </c>
      <c r="AF2" s="55">
        <v>0.88934179999999996</v>
      </c>
      <c r="AG2" s="55">
        <v>1100.8942</v>
      </c>
      <c r="AH2" s="55">
        <v>681.45529999999997</v>
      </c>
      <c r="AI2" s="55">
        <v>419.43880000000001</v>
      </c>
      <c r="AJ2" s="55">
        <v>2537.4306999999999</v>
      </c>
      <c r="AK2" s="55">
        <v>13392.045</v>
      </c>
      <c r="AL2" s="55">
        <v>147.34030000000001</v>
      </c>
      <c r="AM2" s="55">
        <v>6276.2290000000003</v>
      </c>
      <c r="AN2" s="55">
        <v>290.58548000000002</v>
      </c>
      <c r="AO2" s="55">
        <v>37.643070000000002</v>
      </c>
      <c r="AP2" s="55">
        <v>24.201053999999999</v>
      </c>
      <c r="AQ2" s="55">
        <v>13.442017999999999</v>
      </c>
      <c r="AR2" s="55">
        <v>24.071815000000001</v>
      </c>
      <c r="AS2" s="55">
        <v>1429.5401999999999</v>
      </c>
      <c r="AT2" s="55">
        <v>0.26530817000000001</v>
      </c>
      <c r="AU2" s="55">
        <v>5.3242096999999999</v>
      </c>
      <c r="AV2" s="55">
        <v>808.56299999999999</v>
      </c>
      <c r="AW2" s="55">
        <v>180.28444999999999</v>
      </c>
      <c r="AX2" s="55">
        <v>0.26528079999999998</v>
      </c>
      <c r="AY2" s="55">
        <v>4.1476673999999996</v>
      </c>
      <c r="AZ2" s="55">
        <v>676.22185999999999</v>
      </c>
      <c r="BA2" s="55">
        <v>90.799773999999999</v>
      </c>
      <c r="BB2" s="55">
        <v>24.723144999999999</v>
      </c>
      <c r="BC2" s="55">
        <v>31.824074</v>
      </c>
      <c r="BD2" s="55">
        <v>34.240948000000003</v>
      </c>
      <c r="BE2" s="55">
        <v>2.1502137000000001</v>
      </c>
      <c r="BF2" s="55">
        <v>11.293127999999999</v>
      </c>
      <c r="BG2" s="55">
        <v>4.5795576000000001E-4</v>
      </c>
      <c r="BH2" s="55">
        <v>2.5884160000000001E-3</v>
      </c>
      <c r="BI2" s="55">
        <v>8.3748780000000005E-3</v>
      </c>
      <c r="BJ2" s="55">
        <v>0.10969752000000001</v>
      </c>
      <c r="BK2" s="55">
        <v>3.5227366999999997E-5</v>
      </c>
      <c r="BL2" s="55">
        <v>0.6791005</v>
      </c>
      <c r="BM2" s="55">
        <v>6.6749134000000003</v>
      </c>
      <c r="BN2" s="55">
        <v>2.0961726000000001</v>
      </c>
      <c r="BO2" s="55">
        <v>117.22141000000001</v>
      </c>
      <c r="BP2" s="55">
        <v>18.315186000000001</v>
      </c>
      <c r="BQ2" s="55">
        <v>33.393825999999997</v>
      </c>
      <c r="BR2" s="55">
        <v>131.14519999999999</v>
      </c>
      <c r="BS2" s="55">
        <v>95.013630000000006</v>
      </c>
      <c r="BT2" s="55">
        <v>21.510147</v>
      </c>
      <c r="BU2" s="55">
        <v>0.22382277</v>
      </c>
      <c r="BV2" s="55">
        <v>0.17871118999999999</v>
      </c>
      <c r="BW2" s="55">
        <v>1.4299662</v>
      </c>
      <c r="BX2" s="55">
        <v>3.1790015999999999</v>
      </c>
      <c r="BY2" s="55">
        <v>0.38576007000000001</v>
      </c>
      <c r="BZ2" s="55">
        <v>2.9180973999999998E-3</v>
      </c>
      <c r="CA2" s="55">
        <v>1.5493034999999999</v>
      </c>
      <c r="CB2" s="55">
        <v>9.5751554000000003E-2</v>
      </c>
      <c r="CC2" s="55">
        <v>1.0923598000000001</v>
      </c>
      <c r="CD2" s="55">
        <v>6.1982283999999996</v>
      </c>
      <c r="CE2" s="55">
        <v>0.20455417000000001</v>
      </c>
      <c r="CF2" s="55">
        <v>0.57278249999999997</v>
      </c>
      <c r="CG2" s="55">
        <v>7.5000000000000002E-6</v>
      </c>
      <c r="CH2" s="55">
        <v>0.20696883999999999</v>
      </c>
      <c r="CI2" s="55">
        <v>6.3713090000000003E-3</v>
      </c>
      <c r="CJ2" s="55">
        <v>11.103076</v>
      </c>
      <c r="CK2" s="55">
        <v>6.0118787E-2</v>
      </c>
      <c r="CL2" s="55">
        <v>2.4063007999999999</v>
      </c>
      <c r="CM2" s="55">
        <v>6.642671</v>
      </c>
      <c r="CN2" s="55">
        <v>4921.4633999999996</v>
      </c>
      <c r="CO2" s="55">
        <v>8541.6970000000001</v>
      </c>
      <c r="CP2" s="55">
        <v>6371.0356000000002</v>
      </c>
      <c r="CQ2" s="55">
        <v>2119.0571</v>
      </c>
      <c r="CR2" s="55">
        <v>1170.6031</v>
      </c>
      <c r="CS2" s="55">
        <v>642.63116000000002</v>
      </c>
      <c r="CT2" s="55">
        <v>5101.0439999999999</v>
      </c>
      <c r="CU2" s="55">
        <v>3422.5077999999999</v>
      </c>
      <c r="CV2" s="55">
        <v>1687.3851</v>
      </c>
      <c r="CW2" s="55">
        <v>4035.4603999999999</v>
      </c>
      <c r="CX2" s="55">
        <v>1112.0436</v>
      </c>
      <c r="CY2" s="55">
        <v>5744.6513999999997</v>
      </c>
      <c r="CZ2" s="55">
        <v>3170.3892000000001</v>
      </c>
      <c r="DA2" s="55">
        <v>7819.9477999999999</v>
      </c>
      <c r="DB2" s="55">
        <v>6568.6157000000003</v>
      </c>
      <c r="DC2" s="55">
        <v>11711.879000000001</v>
      </c>
      <c r="DD2" s="55">
        <v>20687.346000000001</v>
      </c>
      <c r="DE2" s="55">
        <v>4526.0625</v>
      </c>
      <c r="DF2" s="55">
        <v>7516.4165000000003</v>
      </c>
      <c r="DG2" s="55">
        <v>4692.7759999999998</v>
      </c>
      <c r="DH2" s="55">
        <v>353.45166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90.799773999999999</v>
      </c>
      <c r="B6">
        <f>BB2</f>
        <v>24.723144999999999</v>
      </c>
      <c r="C6">
        <f>BC2</f>
        <v>31.824074</v>
      </c>
      <c r="D6">
        <f>BD2</f>
        <v>34.240948000000003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7" sqref="G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23140</v>
      </c>
      <c r="C2" s="51">
        <f ca="1">YEAR(TODAY())-YEAR(B2)+IF(TODAY()&gt;=DATE(YEAR(TODAY()),MONTH(B2),DAY(B2)),0,-1)</f>
        <v>58</v>
      </c>
      <c r="E2" s="47">
        <v>181.5</v>
      </c>
      <c r="F2" s="48" t="s">
        <v>275</v>
      </c>
      <c r="G2" s="47">
        <v>102</v>
      </c>
      <c r="H2" s="46" t="s">
        <v>40</v>
      </c>
      <c r="I2" s="67">
        <f>ROUND(G3/E3^2,1)</f>
        <v>31</v>
      </c>
    </row>
    <row r="3" spans="1:9" x14ac:dyDescent="0.3">
      <c r="E3" s="46">
        <f>E2/100</f>
        <v>1.8149999999999999</v>
      </c>
      <c r="F3" s="46" t="s">
        <v>39</v>
      </c>
      <c r="G3" s="46">
        <f>G2</f>
        <v>102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김호영, ID : H1900782)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09:36:43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44371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58</v>
      </c>
      <c r="G12" s="89"/>
      <c r="H12" s="89"/>
      <c r="I12" s="89"/>
      <c r="K12" s="118">
        <f>'개인정보 및 신체계측 입력'!E2</f>
        <v>181.5</v>
      </c>
      <c r="L12" s="119"/>
      <c r="M12" s="112">
        <f>'개인정보 및 신체계측 입력'!G2</f>
        <v>102</v>
      </c>
      <c r="N12" s="113"/>
      <c r="O12" s="108" t="s">
        <v>270</v>
      </c>
      <c r="P12" s="102"/>
      <c r="Q12" s="85">
        <f>'개인정보 및 신체계측 입력'!I2</f>
        <v>31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김호영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63.457000000000001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14.465999999999999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22.077000000000002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23.1</v>
      </c>
      <c r="L72" s="34" t="s">
        <v>52</v>
      </c>
      <c r="M72" s="34">
        <f>ROUND('DRIs DATA'!K8,1)</f>
        <v>7.8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145.78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367.42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169.67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255.65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137.61000000000001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892.8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376.43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2021-08-24T01:58:53Z</dcterms:modified>
</cp:coreProperties>
</file>