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<sst xmlns="http://schemas.openxmlformats.org/spreadsheetml/2006/main" count="692" uniqueCount="340">
  <si>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</si>
  <si>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</si>
  <si>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</si>
  <si>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</si>
  <si>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</si>
  <si>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</si>
  <si>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</si>
  <si>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</si>
  <si>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</si>
  <si>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</si>
  <si>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</si>
  <si>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</si>
  <si>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</si>
  <si>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</si>
  <si>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</si>
  <si>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</si>
  <si>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</si>
  <si>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</si>
  <si>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</si>
  <si>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</si>
  <si>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</si>
  <si>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</si>
  <si>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</si>
  <si>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</si>
  <si>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</si>
  <si>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</si>
  <si>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</si>
  <si>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</si>
  <si>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</si>
  <si>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</si>
  <si>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</si>
  <si>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</si>
  <si>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</si>
  <si>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</si>
  <si>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</si>
  <si>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</si>
  <si>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</si>
  <si>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</si>
  <si>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</si>
  <si>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</si>
  <si>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</si>
  <si>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</si>
  <si>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</si>
  <si>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</si>
  <si>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</si>
  <si>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</si>
  <si>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</si>
  <si>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</si>
  <si>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</si>
  <si>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</si>
  <si>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</si>
  <si>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</si>
  <si>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</si>
  <si>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</si>
  <si>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</si>
  <si>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</si>
  <si>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</si>
  <si>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</si>
  <si>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</si>
  <si>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</si>
  <si>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</si>
  <si>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</si>
  <si>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</si>
  <si>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</si>
  <si>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</si>
  <si>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</si>
  <si>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</si>
  <si>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</si>
  <si>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</si>
  <si>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</si>
  <si>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</si>
  <si>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</si>
  <si>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</si>
  <si>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</si>
  <si>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</si>
  <si>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</si>
  <si>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</si>
  <si>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</si>
  <si>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</si>
  <si>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</si>
  <si>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</si>
  <si>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</si>
  <si>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</si>
  <si>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</si>
  <si>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</si>
  <si>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</si>
  <si>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</si>
  <si>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</si>
  <si>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</si>
  <si>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</si>
  <si>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</si>
  <si>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</si>
  <si>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</si>
  <si>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</si>
  <si>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</si>
  <si>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</si>
  <si>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</si>
  <si>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</si>
  <si>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</si>
  <si>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</si>
  <si>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</si>
  <si>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</si>
  <si>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</si>
  <si>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</si>
  <si>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</si>
  <si>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</si>
  <si>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</si>
  <si>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</si>
  <si>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</si>
  <si>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</si>
  <si>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</si>
  <si>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</si>
  <si>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</si>
  <si>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</si>
  <si>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</si>
  <si>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</si>
  <si>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</si>
  <si>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</si>
  <si>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</si>
  <si>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</si>
  <si>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</si>
  <si>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</si>
  <si>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</si>
  <si>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</si>
  <si>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</si>
  <si>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</si>
  <si>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</si>
  <si>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</si>
  <si>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</si>
  <si>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</si>
  <si>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</si>
  <si>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</si>
  <si>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</si>
  <si>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</si>
  <si>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</si>
  <si>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</si>
  <si>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</si>
  <si>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</si>
  <si>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</si>
  <si>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</si>
  <si>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</si>
  <si>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</si>
  <si>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</si>
  <si>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</si>
  <si>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</si>
  <si>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</si>
  <si>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</si>
  <si>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</si>
  <si>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</si>
  <si>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</si>
  <si>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</si>
  <si>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</si>
  <si>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</si>
  <si>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</si>
  <si>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</si>
  <si>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</si>
  <si>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</si>
  <si>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</si>
  <si>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</si>
  <si>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</si>
  <si>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</si>
  <si>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</si>
  <si>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</si>
  <si>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</si>
  <si>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</si>
  <si>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</si>
  <si>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</si>
  <si>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</si>
  <si>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</si>
  <si>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</si>
  <si>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</si>
  <si>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</si>
  <si>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</si>
  <si>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</si>
  <si>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</si>
  <si>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</si>
  <si>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</si>
  <si>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</si>
  <si>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</si>
  <si>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</si>
  <si>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</si>
  <si>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</si>
  <si>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</si>
  <si>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</si>
  <si>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</si>
  <si>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</si>
  <si>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</si>
  <si>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</si>
  <si>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</si>
  <si>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</si>
  <si>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</si>
  <si>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</si>
  <si>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</si>
  <si>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</si>
  <si>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</si>
  <si>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</si>
  <si>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</si>
  <si>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</si>
  <si>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</si>
  <si>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</si>
  <si>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</si>
  <si>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</si>
  <si>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</si>
  <si>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</si>
  <si>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</si>
  <si>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</si>
  <si>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</si>
  <si>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</si>
  <si>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</si>
  <si>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</si>
  <si>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</si>
  <si>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</si>
  <si>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</si>
  <si>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</si>
  <si>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</si>
  <si>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</si>
  <si>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</si>
  <si>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</si>
  <si>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</si>
  <si>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</si>
  <si>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</si>
  <si>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</si>
  <si>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</si>
  <si>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</si>
  <si>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</si>
  <si>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</si>
  <si>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</si>
  <si>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</si>
  <si>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</si>
  <si>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</si>
  <si>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</si>
  <si>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</si>
  <si>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</si>
  <si>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</si>
  <si>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</si>
  <si>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</si>
  <si>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</si>
  <si>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</si>
  <si>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</si>
  <si>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</si>
  <si>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</si>
  <si>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</si>
  <si>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</si>
  <si>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</si>
  <si>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</si>
  <si>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</si>
  <si>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</si>
  <si>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</si>
  <si>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</si>
  <si>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</si>
  <si>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</si>
  <si>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</si>
  <si>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</si>
  <si>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</si>
  <si>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</si>
  <si>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</si>
  <si>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</si>
  <si>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</si>
  <si>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</si>
  <si>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</si>
  <si>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</si>
  <si>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</si>
  <si>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</si>
  <si>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</si>
  <si>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</si>
  <si>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</si>
  <si>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</si>
  <si>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</si>
  <si>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</si>
  <si>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</si>
  <si>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</si>
  <si>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</si>
  <si>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</si>
  <si>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</si>
  <si>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</si>
  <si>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</si>
  <si>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</si>
  <si>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</si>
  <si>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</si>
  <si>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</si>
  <si>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</si>
  <si>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</si>
  <si>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마그네슘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</si>
  <si>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</si>
  <si>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</si>
  <si>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</si>
  <si>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</si>
  <si>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</si>
  <si>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</si>
  <si>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</si>
  <si>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</si>
  <si>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</si>
  <si>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</si>
  <si>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</si>
  <si>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</si>
  <si>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필요추정량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</si>
  <si>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</si>
  <si>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</si>
  <si>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</si>
  <si>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</si>
  <si>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</si>
  <si>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</si>
  <si>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</si>
  <si>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</si>
  <si>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</si>
  <si>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</si>
  <si>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</si>
  <si>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</si>
  <si>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</si>
  <si>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</si>
  <si>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</si>
  <si>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</si>
  <si>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</si>
  <si>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</si>
  <si>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</si>
  <si>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</si>
  <si>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</si>
  <si>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</si>
  <si>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</si>
  <si>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</si>
  <si>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</si>
  <si>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</si>
  <si>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</si>
  <si>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적정비율(최대)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</si>
  <si>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</si>
  <si>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</si>
  <si>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</si>
  <si>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(설문지 : FFQ 95문항 설문지, 사용자 : 위경애, ID : H1900783)</t>
  </si>
  <si>
    <t>2021년 08월 24일 09:37:36</t>
  </si>
  <si>
    <t>다량영양소</t>
    <phoneticPr fontId="1" type="noConversion"/>
  </si>
  <si>
    <t>불포화지방산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</si>
  <si>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</si>
  <si>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</si>
  <si>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</si>
  <si>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권장섭취량</t>
    <phoneticPr fontId="1" type="noConversion"/>
  </si>
  <si>
    <t>지용성 비타민</t>
    <phoneticPr fontId="1" type="noConversion"/>
  </si>
  <si>
    <t>비타민A</t>
    <phoneticPr fontId="1" type="noConversion"/>
  </si>
  <si>
    <t>비타민D</t>
    <phoneticPr fontId="1" type="noConversion"/>
  </si>
  <si>
    <t>H1900783</t>
  </si>
  <si>
    <t>위경애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</si>
</sst>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105.628624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4.2581104999999999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2.8301183999999999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1928.7601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6301.1742999999997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304.91942999999998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214.84853000000001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17.582666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1638.7748999999999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0.12704689999999999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5.5530185999999997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51.046019999999999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395.00887999999998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114.369316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11.428000000000001</c:v>
                </c:pt>
                <c:pt idx="1">
                  <c:v>14.26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17.903147000000001</c:v>
                </c:pt>
                <c:pt idx="1">
                  <c:v>20.143111999999999</c:v>
                </c:pt>
                <c:pt idx="2">
                  <c:v>29.955438999999998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1041.9347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40.00215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69.501000000000005</c:v>
                </c:pt>
                <c:pt idx="1">
                  <c:v>12.201000000000001</c:v>
                </c:pt>
                <c:pt idx="2">
                  <c:v>18.297999999999998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2662.1745999999998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228.30984000000001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1079.9480000000001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10.901270999999999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11494.023999999999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28.827186999999999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3.0019659999999999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436.97723000000002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2.3019516000000002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25.76323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3.0019659999999999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1090.4644000000001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17.266311999999999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위경애, ID : H1900783)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09:37:36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2662.1745999999998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105.628624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51.046019999999999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69.501000000000005</v>
      </c>
      <c r="G8" s="59">
        <f>'DRIs DATA 입력'!G8</f>
        <v>12.201000000000001</v>
      </c>
      <c r="H8" s="59">
        <f>'DRIs DATA 입력'!H8</f>
        <v>18.297999999999998</v>
      </c>
      <c r="I8" s="55"/>
      <c r="J8" s="59" t="s">
        <v>215</v>
      </c>
      <c r="K8" s="59">
        <f>'DRIs DATA 입력'!K8</f>
        <v>11.428000000000001</v>
      </c>
      <c r="L8" s="59">
        <f>'DRIs DATA 입력'!L8</f>
        <v>14.26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1041.9347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40.00215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10.901270999999999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436.97723000000002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228.30984000000001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2.9948290000000002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2.3019516000000002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25.76323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3.0019659999999999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1090.4644000000001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17.266311999999999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4.2581104999999999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2.8301183999999999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1079.9480000000001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1928.7601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11494.023999999999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6301.1742999999997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304.91942999999998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214.84853000000001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28.827186999999999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17.582666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1638.7748999999999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0.12704689999999999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5.5530185999999997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395.00887999999998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114.369316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6" sqref="K56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284</v>
      </c>
      <c r="B1" s="55" t="s">
        <v>327</v>
      </c>
      <c r="G1" s="56" t="s">
        <v>294</v>
      </c>
      <c r="H1" s="55" t="s">
        <v>328</v>
      </c>
    </row>
    <row r="3" spans="1:27" x14ac:dyDescent="0.3">
      <c r="A3" s="65" t="s">
        <v>329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285</v>
      </c>
      <c r="B4" s="66"/>
      <c r="C4" s="66"/>
      <c r="E4" s="62" t="s">
        <v>286</v>
      </c>
      <c r="F4" s="63"/>
      <c r="G4" s="63"/>
      <c r="H4" s="64"/>
      <c r="J4" s="62" t="s">
        <v>330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287</v>
      </c>
      <c r="V4" s="66"/>
      <c r="W4" s="66"/>
      <c r="X4" s="66"/>
      <c r="Y4" s="66"/>
      <c r="Z4" s="66"/>
    </row>
    <row r="5" spans="1:27" x14ac:dyDescent="0.3">
      <c r="A5" s="60"/>
      <c r="B5" s="60" t="s">
        <v>295</v>
      </c>
      <c r="C5" s="60" t="s">
        <v>331</v>
      </c>
      <c r="E5" s="60"/>
      <c r="F5" s="60" t="s">
        <v>332</v>
      </c>
      <c r="G5" s="60" t="s">
        <v>333</v>
      </c>
      <c r="H5" s="60" t="s">
        <v>45</v>
      </c>
      <c r="J5" s="60"/>
      <c r="K5" s="60" t="s">
        <v>296</v>
      </c>
      <c r="L5" s="60" t="s">
        <v>288</v>
      </c>
      <c r="N5" s="60"/>
      <c r="O5" s="60" t="s">
        <v>277</v>
      </c>
      <c r="P5" s="60" t="s">
        <v>297</v>
      </c>
      <c r="Q5" s="60" t="s">
        <v>278</v>
      </c>
      <c r="R5" s="60" t="s">
        <v>279</v>
      </c>
      <c r="S5" s="60" t="s">
        <v>276</v>
      </c>
      <c r="U5" s="60"/>
      <c r="V5" s="60" t="s">
        <v>277</v>
      </c>
      <c r="W5" s="60" t="s">
        <v>334</v>
      </c>
      <c r="X5" s="60" t="s">
        <v>278</v>
      </c>
      <c r="Y5" s="60" t="s">
        <v>279</v>
      </c>
      <c r="Z5" s="60" t="s">
        <v>331</v>
      </c>
    </row>
    <row r="6" spans="1:27" x14ac:dyDescent="0.3">
      <c r="A6" s="60" t="s">
        <v>285</v>
      </c>
      <c r="B6" s="60">
        <v>1800</v>
      </c>
      <c r="C6" s="60">
        <v>2662.1745999999998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298</v>
      </c>
      <c r="O6" s="60">
        <v>40</v>
      </c>
      <c r="P6" s="60">
        <v>50</v>
      </c>
      <c r="Q6" s="60">
        <v>0</v>
      </c>
      <c r="R6" s="60">
        <v>0</v>
      </c>
      <c r="S6" s="60">
        <v>105.628624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51.046019999999999</v>
      </c>
    </row>
    <row r="7" spans="1:27" x14ac:dyDescent="0.3">
      <c r="E7" s="60" t="s">
        <v>323</v>
      </c>
      <c r="F7" s="60">
        <v>65</v>
      </c>
      <c r="G7" s="60">
        <v>30</v>
      </c>
      <c r="H7" s="60">
        <v>20</v>
      </c>
      <c r="J7" s="60" t="s">
        <v>323</v>
      </c>
      <c r="K7" s="60">
        <v>1</v>
      </c>
      <c r="L7" s="60">
        <v>10</v>
      </c>
    </row>
    <row r="8" spans="1:27" x14ac:dyDescent="0.3">
      <c r="E8" s="60" t="s">
        <v>299</v>
      </c>
      <c r="F8" s="60">
        <v>69.501000000000005</v>
      </c>
      <c r="G8" s="60">
        <v>12.201000000000001</v>
      </c>
      <c r="H8" s="60">
        <v>18.297999999999998</v>
      </c>
      <c r="J8" s="60" t="s">
        <v>299</v>
      </c>
      <c r="K8" s="60">
        <v>11.428000000000001</v>
      </c>
      <c r="L8" s="60">
        <v>14.26</v>
      </c>
    </row>
    <row r="13" spans="1:27" x14ac:dyDescent="0.3">
      <c r="A13" s="61" t="s">
        <v>335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336</v>
      </c>
      <c r="B14" s="66"/>
      <c r="C14" s="66"/>
      <c r="D14" s="66"/>
      <c r="E14" s="66"/>
      <c r="F14" s="66"/>
      <c r="H14" s="66" t="s">
        <v>300</v>
      </c>
      <c r="I14" s="66"/>
      <c r="J14" s="66"/>
      <c r="K14" s="66"/>
      <c r="L14" s="66"/>
      <c r="M14" s="66"/>
      <c r="O14" s="66" t="s">
        <v>337</v>
      </c>
      <c r="P14" s="66"/>
      <c r="Q14" s="66"/>
      <c r="R14" s="66"/>
      <c r="S14" s="66"/>
      <c r="T14" s="66"/>
      <c r="V14" s="66" t="s">
        <v>324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297</v>
      </c>
      <c r="D15" s="60" t="s">
        <v>278</v>
      </c>
      <c r="E15" s="60" t="s">
        <v>279</v>
      </c>
      <c r="F15" s="60" t="s">
        <v>276</v>
      </c>
      <c r="H15" s="60"/>
      <c r="I15" s="60" t="s">
        <v>277</v>
      </c>
      <c r="J15" s="60" t="s">
        <v>297</v>
      </c>
      <c r="K15" s="60" t="s">
        <v>278</v>
      </c>
      <c r="L15" s="60" t="s">
        <v>279</v>
      </c>
      <c r="M15" s="60" t="s">
        <v>276</v>
      </c>
      <c r="O15" s="60"/>
      <c r="P15" s="60" t="s">
        <v>277</v>
      </c>
      <c r="Q15" s="60" t="s">
        <v>297</v>
      </c>
      <c r="R15" s="60" t="s">
        <v>278</v>
      </c>
      <c r="S15" s="60" t="s">
        <v>279</v>
      </c>
      <c r="T15" s="60" t="s">
        <v>276</v>
      </c>
      <c r="V15" s="60"/>
      <c r="W15" s="60" t="s">
        <v>277</v>
      </c>
      <c r="X15" s="60" t="s">
        <v>297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301</v>
      </c>
      <c r="B16" s="60">
        <v>430</v>
      </c>
      <c r="C16" s="60">
        <v>600</v>
      </c>
      <c r="D16" s="60">
        <v>0</v>
      </c>
      <c r="E16" s="60">
        <v>3000</v>
      </c>
      <c r="F16" s="60">
        <v>1041.9347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40.00215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10.901270999999999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436.97723000000002</v>
      </c>
    </row>
    <row r="23" spans="1:62" x14ac:dyDescent="0.3">
      <c r="A23" s="61" t="s">
        <v>302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289</v>
      </c>
      <c r="B24" s="66"/>
      <c r="C24" s="66"/>
      <c r="D24" s="66"/>
      <c r="E24" s="66"/>
      <c r="F24" s="66"/>
      <c r="H24" s="66" t="s">
        <v>303</v>
      </c>
      <c r="I24" s="66"/>
      <c r="J24" s="66"/>
      <c r="K24" s="66"/>
      <c r="L24" s="66"/>
      <c r="M24" s="66"/>
      <c r="O24" s="66" t="s">
        <v>304</v>
      </c>
      <c r="P24" s="66"/>
      <c r="Q24" s="66"/>
      <c r="R24" s="66"/>
      <c r="S24" s="66"/>
      <c r="T24" s="66"/>
      <c r="V24" s="66" t="s">
        <v>290</v>
      </c>
      <c r="W24" s="66"/>
      <c r="X24" s="66"/>
      <c r="Y24" s="66"/>
      <c r="Z24" s="66"/>
      <c r="AA24" s="66"/>
      <c r="AC24" s="66" t="s">
        <v>305</v>
      </c>
      <c r="AD24" s="66"/>
      <c r="AE24" s="66"/>
      <c r="AF24" s="66"/>
      <c r="AG24" s="66"/>
      <c r="AH24" s="66"/>
      <c r="AJ24" s="66" t="s">
        <v>306</v>
      </c>
      <c r="AK24" s="66"/>
      <c r="AL24" s="66"/>
      <c r="AM24" s="66"/>
      <c r="AN24" s="66"/>
      <c r="AO24" s="66"/>
      <c r="AQ24" s="66" t="s">
        <v>325</v>
      </c>
      <c r="AR24" s="66"/>
      <c r="AS24" s="66"/>
      <c r="AT24" s="66"/>
      <c r="AU24" s="66"/>
      <c r="AV24" s="66"/>
      <c r="AX24" s="66" t="s">
        <v>307</v>
      </c>
      <c r="AY24" s="66"/>
      <c r="AZ24" s="66"/>
      <c r="BA24" s="66"/>
      <c r="BB24" s="66"/>
      <c r="BC24" s="66"/>
      <c r="BE24" s="66" t="s">
        <v>308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297</v>
      </c>
      <c r="D25" s="60" t="s">
        <v>278</v>
      </c>
      <c r="E25" s="60" t="s">
        <v>279</v>
      </c>
      <c r="F25" s="60" t="s">
        <v>276</v>
      </c>
      <c r="H25" s="60"/>
      <c r="I25" s="60" t="s">
        <v>277</v>
      </c>
      <c r="J25" s="60" t="s">
        <v>297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297</v>
      </c>
      <c r="R25" s="60" t="s">
        <v>278</v>
      </c>
      <c r="S25" s="60" t="s">
        <v>279</v>
      </c>
      <c r="T25" s="60" t="s">
        <v>276</v>
      </c>
      <c r="V25" s="60"/>
      <c r="W25" s="60" t="s">
        <v>277</v>
      </c>
      <c r="X25" s="60" t="s">
        <v>297</v>
      </c>
      <c r="Y25" s="60" t="s">
        <v>278</v>
      </c>
      <c r="Z25" s="60" t="s">
        <v>279</v>
      </c>
      <c r="AA25" s="60" t="s">
        <v>276</v>
      </c>
      <c r="AC25" s="60"/>
      <c r="AD25" s="60" t="s">
        <v>277</v>
      </c>
      <c r="AE25" s="60" t="s">
        <v>297</v>
      </c>
      <c r="AF25" s="60" t="s">
        <v>278</v>
      </c>
      <c r="AG25" s="60" t="s">
        <v>279</v>
      </c>
      <c r="AH25" s="60" t="s">
        <v>276</v>
      </c>
      <c r="AJ25" s="60"/>
      <c r="AK25" s="60" t="s">
        <v>277</v>
      </c>
      <c r="AL25" s="60" t="s">
        <v>297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297</v>
      </c>
      <c r="AT25" s="60" t="s">
        <v>278</v>
      </c>
      <c r="AU25" s="60" t="s">
        <v>279</v>
      </c>
      <c r="AV25" s="60" t="s">
        <v>276</v>
      </c>
      <c r="AX25" s="60"/>
      <c r="AY25" s="60" t="s">
        <v>277</v>
      </c>
      <c r="AZ25" s="60" t="s">
        <v>297</v>
      </c>
      <c r="BA25" s="60" t="s">
        <v>278</v>
      </c>
      <c r="BB25" s="60" t="s">
        <v>279</v>
      </c>
      <c r="BC25" s="60" t="s">
        <v>276</v>
      </c>
      <c r="BE25" s="60"/>
      <c r="BF25" s="60" t="s">
        <v>277</v>
      </c>
      <c r="BG25" s="60" t="s">
        <v>297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228.30984000000001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2.9948290000000002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2.3019516000000002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25.76323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3.0019659999999999</v>
      </c>
      <c r="AJ26" s="60" t="s">
        <v>309</v>
      </c>
      <c r="AK26" s="60">
        <v>320</v>
      </c>
      <c r="AL26" s="60">
        <v>400</v>
      </c>
      <c r="AM26" s="60">
        <v>0</v>
      </c>
      <c r="AN26" s="60">
        <v>1000</v>
      </c>
      <c r="AO26" s="60">
        <v>1090.4644000000001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17.266311999999999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4.2581104999999999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2.8301183999999999</v>
      </c>
    </row>
    <row r="33" spans="1:68" x14ac:dyDescent="0.3">
      <c r="A33" s="61" t="s">
        <v>310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311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312</v>
      </c>
      <c r="W34" s="66"/>
      <c r="X34" s="66"/>
      <c r="Y34" s="66"/>
      <c r="Z34" s="66"/>
      <c r="AA34" s="66"/>
      <c r="AC34" s="66" t="s">
        <v>313</v>
      </c>
      <c r="AD34" s="66"/>
      <c r="AE34" s="66"/>
      <c r="AF34" s="66"/>
      <c r="AG34" s="66"/>
      <c r="AH34" s="66"/>
      <c r="AJ34" s="66" t="s">
        <v>282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297</v>
      </c>
      <c r="D35" s="60" t="s">
        <v>278</v>
      </c>
      <c r="E35" s="60" t="s">
        <v>279</v>
      </c>
      <c r="F35" s="60" t="s">
        <v>276</v>
      </c>
      <c r="H35" s="60"/>
      <c r="I35" s="60" t="s">
        <v>277</v>
      </c>
      <c r="J35" s="60" t="s">
        <v>297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297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297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297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297</v>
      </c>
      <c r="AM35" s="60" t="s">
        <v>278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1079.9480000000001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1928.7601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11494.023999999999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6301.1742999999997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304.91942999999998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214.84853000000001</v>
      </c>
    </row>
    <row r="43" spans="1:68" x14ac:dyDescent="0.3">
      <c r="A43" s="61" t="s">
        <v>314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315</v>
      </c>
      <c r="B44" s="66"/>
      <c r="C44" s="66"/>
      <c r="D44" s="66"/>
      <c r="E44" s="66"/>
      <c r="F44" s="66"/>
      <c r="H44" s="66" t="s">
        <v>316</v>
      </c>
      <c r="I44" s="66"/>
      <c r="J44" s="66"/>
      <c r="K44" s="66"/>
      <c r="L44" s="66"/>
      <c r="M44" s="66"/>
      <c r="O44" s="66" t="s">
        <v>317</v>
      </c>
      <c r="P44" s="66"/>
      <c r="Q44" s="66"/>
      <c r="R44" s="66"/>
      <c r="S44" s="66"/>
      <c r="T44" s="66"/>
      <c r="V44" s="66" t="s">
        <v>318</v>
      </c>
      <c r="W44" s="66"/>
      <c r="X44" s="66"/>
      <c r="Y44" s="66"/>
      <c r="Z44" s="66"/>
      <c r="AA44" s="66"/>
      <c r="AC44" s="66" t="s">
        <v>326</v>
      </c>
      <c r="AD44" s="66"/>
      <c r="AE44" s="66"/>
      <c r="AF44" s="66"/>
      <c r="AG44" s="66"/>
      <c r="AH44" s="66"/>
      <c r="AJ44" s="66" t="s">
        <v>319</v>
      </c>
      <c r="AK44" s="66"/>
      <c r="AL44" s="66"/>
      <c r="AM44" s="66"/>
      <c r="AN44" s="66"/>
      <c r="AO44" s="66"/>
      <c r="AQ44" s="66" t="s">
        <v>291</v>
      </c>
      <c r="AR44" s="66"/>
      <c r="AS44" s="66"/>
      <c r="AT44" s="66"/>
      <c r="AU44" s="66"/>
      <c r="AV44" s="66"/>
      <c r="AX44" s="66" t="s">
        <v>320</v>
      </c>
      <c r="AY44" s="66"/>
      <c r="AZ44" s="66"/>
      <c r="BA44" s="66"/>
      <c r="BB44" s="66"/>
      <c r="BC44" s="66"/>
      <c r="BE44" s="66" t="s">
        <v>321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277</v>
      </c>
      <c r="C45" s="60" t="s">
        <v>297</v>
      </c>
      <c r="D45" s="60" t="s">
        <v>278</v>
      </c>
      <c r="E45" s="60" t="s">
        <v>279</v>
      </c>
      <c r="F45" s="60" t="s">
        <v>276</v>
      </c>
      <c r="H45" s="60"/>
      <c r="I45" s="60" t="s">
        <v>277</v>
      </c>
      <c r="J45" s="60" t="s">
        <v>297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297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297</v>
      </c>
      <c r="Y45" s="60" t="s">
        <v>278</v>
      </c>
      <c r="Z45" s="60" t="s">
        <v>279</v>
      </c>
      <c r="AA45" s="60" t="s">
        <v>276</v>
      </c>
      <c r="AC45" s="60"/>
      <c r="AD45" s="60" t="s">
        <v>277</v>
      </c>
      <c r="AE45" s="60" t="s">
        <v>297</v>
      </c>
      <c r="AF45" s="60" t="s">
        <v>278</v>
      </c>
      <c r="AG45" s="60" t="s">
        <v>279</v>
      </c>
      <c r="AH45" s="60" t="s">
        <v>276</v>
      </c>
      <c r="AJ45" s="60"/>
      <c r="AK45" s="60" t="s">
        <v>277</v>
      </c>
      <c r="AL45" s="60" t="s">
        <v>297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297</v>
      </c>
      <c r="AT45" s="60" t="s">
        <v>278</v>
      </c>
      <c r="AU45" s="60" t="s">
        <v>279</v>
      </c>
      <c r="AV45" s="60" t="s">
        <v>276</v>
      </c>
      <c r="AX45" s="60"/>
      <c r="AY45" s="60" t="s">
        <v>277</v>
      </c>
      <c r="AZ45" s="60" t="s">
        <v>297</v>
      </c>
      <c r="BA45" s="60" t="s">
        <v>278</v>
      </c>
      <c r="BB45" s="60" t="s">
        <v>279</v>
      </c>
      <c r="BC45" s="60" t="s">
        <v>276</v>
      </c>
      <c r="BE45" s="60"/>
      <c r="BF45" s="60" t="s">
        <v>277</v>
      </c>
      <c r="BG45" s="60" t="s">
        <v>297</v>
      </c>
      <c r="BH45" s="60" t="s">
        <v>278</v>
      </c>
      <c r="BI45" s="60" t="s">
        <v>279</v>
      </c>
      <c r="BJ45" s="60" t="s">
        <v>276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28.827186999999999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17.582666</v>
      </c>
      <c r="O46" s="60" t="s">
        <v>322</v>
      </c>
      <c r="P46" s="60">
        <v>600</v>
      </c>
      <c r="Q46" s="60">
        <v>800</v>
      </c>
      <c r="R46" s="60">
        <v>0</v>
      </c>
      <c r="S46" s="60">
        <v>10000</v>
      </c>
      <c r="T46" s="60">
        <v>1638.7748999999999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0.12704689999999999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5.5530185999999997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395.00887999999998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114.369316</v>
      </c>
      <c r="AX46" s="60" t="s">
        <v>283</v>
      </c>
      <c r="AY46" s="60"/>
      <c r="AZ46" s="60"/>
      <c r="BA46" s="60"/>
      <c r="BB46" s="60"/>
      <c r="BC46" s="60"/>
      <c r="BE46" s="60" t="s">
        <v>292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6" sqref="F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338</v>
      </c>
      <c r="B2" s="55" t="s">
        <v>339</v>
      </c>
      <c r="C2" s="55" t="s">
        <v>293</v>
      </c>
      <c r="D2" s="55">
        <v>55</v>
      </c>
      <c r="E2" s="55">
        <v>2662.1745999999998</v>
      </c>
      <c r="F2" s="55">
        <v>401.21875</v>
      </c>
      <c r="G2" s="55">
        <v>70.434430000000006</v>
      </c>
      <c r="H2" s="55">
        <v>46.233939999999997</v>
      </c>
      <c r="I2" s="55">
        <v>24.200493000000002</v>
      </c>
      <c r="J2" s="55">
        <v>105.628624</v>
      </c>
      <c r="K2" s="55">
        <v>59.132717</v>
      </c>
      <c r="L2" s="55">
        <v>46.495910000000002</v>
      </c>
      <c r="M2" s="55">
        <v>51.046019999999999</v>
      </c>
      <c r="N2" s="55">
        <v>4.7632203000000004</v>
      </c>
      <c r="O2" s="55">
        <v>27.889230000000001</v>
      </c>
      <c r="P2" s="55">
        <v>1726.5685000000001</v>
      </c>
      <c r="Q2" s="55">
        <v>51.826880000000003</v>
      </c>
      <c r="R2" s="55">
        <v>1041.9347</v>
      </c>
      <c r="S2" s="55">
        <v>124.65725999999999</v>
      </c>
      <c r="T2" s="55">
        <v>11007.329</v>
      </c>
      <c r="U2" s="55">
        <v>10.901270999999999</v>
      </c>
      <c r="V2" s="55">
        <v>40.00215</v>
      </c>
      <c r="W2" s="55">
        <v>436.97723000000002</v>
      </c>
      <c r="X2" s="55">
        <v>228.30984000000001</v>
      </c>
      <c r="Y2" s="55">
        <v>2.9948290000000002</v>
      </c>
      <c r="Z2" s="55">
        <v>2.3019516000000002</v>
      </c>
      <c r="AA2" s="55">
        <v>25.76323</v>
      </c>
      <c r="AB2" s="55">
        <v>3.0019659999999999</v>
      </c>
      <c r="AC2" s="55">
        <v>1090.4644000000001</v>
      </c>
      <c r="AD2" s="55">
        <v>17.266311999999999</v>
      </c>
      <c r="AE2" s="55">
        <v>4.2581104999999999</v>
      </c>
      <c r="AF2" s="55">
        <v>2.8301183999999999</v>
      </c>
      <c r="AG2" s="55">
        <v>1079.9480000000001</v>
      </c>
      <c r="AH2" s="55">
        <v>603.53830000000005</v>
      </c>
      <c r="AI2" s="55">
        <v>476.40969999999999</v>
      </c>
      <c r="AJ2" s="55">
        <v>1928.7601</v>
      </c>
      <c r="AK2" s="55">
        <v>11494.023999999999</v>
      </c>
      <c r="AL2" s="55">
        <v>304.91942999999998</v>
      </c>
      <c r="AM2" s="55">
        <v>6301.1742999999997</v>
      </c>
      <c r="AN2" s="55">
        <v>214.84853000000001</v>
      </c>
      <c r="AO2" s="55">
        <v>28.827186999999999</v>
      </c>
      <c r="AP2" s="55">
        <v>23.205870000000001</v>
      </c>
      <c r="AQ2" s="55">
        <v>5.6213183000000004</v>
      </c>
      <c r="AR2" s="55">
        <v>17.582666</v>
      </c>
      <c r="AS2" s="55">
        <v>1638.7748999999999</v>
      </c>
      <c r="AT2" s="55">
        <v>0.12704689999999999</v>
      </c>
      <c r="AU2" s="55">
        <v>5.5530185999999997</v>
      </c>
      <c r="AV2" s="55">
        <v>395.00887999999998</v>
      </c>
      <c r="AW2" s="55">
        <v>114.369316</v>
      </c>
      <c r="AX2" s="55">
        <v>0.19527611</v>
      </c>
      <c r="AY2" s="55">
        <v>3.3081</v>
      </c>
      <c r="AZ2" s="55">
        <v>338.60064999999997</v>
      </c>
      <c r="BA2" s="55">
        <v>68.024609999999996</v>
      </c>
      <c r="BB2" s="55">
        <v>17.903147000000001</v>
      </c>
      <c r="BC2" s="55">
        <v>20.143111999999999</v>
      </c>
      <c r="BD2" s="55">
        <v>29.955438999999998</v>
      </c>
      <c r="BE2" s="55">
        <v>2.1040516</v>
      </c>
      <c r="BF2" s="55">
        <v>12.2142935</v>
      </c>
      <c r="BG2" s="55">
        <v>1.1518281E-3</v>
      </c>
      <c r="BH2" s="55">
        <v>4.2277782999999999E-2</v>
      </c>
      <c r="BI2" s="55">
        <v>3.2449844999999998E-2</v>
      </c>
      <c r="BJ2" s="55">
        <v>0.14168195</v>
      </c>
      <c r="BK2" s="55">
        <v>8.8602166000000004E-5</v>
      </c>
      <c r="BL2" s="55">
        <v>0.69725185999999995</v>
      </c>
      <c r="BM2" s="55">
        <v>7.5639649999999996</v>
      </c>
      <c r="BN2" s="55">
        <v>2.3875248</v>
      </c>
      <c r="BO2" s="55">
        <v>112.27752</v>
      </c>
      <c r="BP2" s="55">
        <v>21.729275000000001</v>
      </c>
      <c r="BQ2" s="55">
        <v>37.099884000000003</v>
      </c>
      <c r="BR2" s="55">
        <v>128.40991</v>
      </c>
      <c r="BS2" s="55">
        <v>40.852150000000002</v>
      </c>
      <c r="BT2" s="55">
        <v>29.462074000000001</v>
      </c>
      <c r="BU2" s="55">
        <v>0.1220729</v>
      </c>
      <c r="BV2" s="55">
        <v>6.4077200000000001E-2</v>
      </c>
      <c r="BW2" s="55">
        <v>1.8935447000000001</v>
      </c>
      <c r="BX2" s="55">
        <v>2.2769840000000001</v>
      </c>
      <c r="BY2" s="55">
        <v>0.14771177999999999</v>
      </c>
      <c r="BZ2" s="55">
        <v>7.7324450000000003E-4</v>
      </c>
      <c r="CA2" s="55">
        <v>0.93237000000000003</v>
      </c>
      <c r="CB2" s="55">
        <v>3.325202E-2</v>
      </c>
      <c r="CC2" s="55">
        <v>0.24190882</v>
      </c>
      <c r="CD2" s="55">
        <v>2.0509206999999998</v>
      </c>
      <c r="CE2" s="55">
        <v>0.12516273999999999</v>
      </c>
      <c r="CF2" s="55">
        <v>0.36437323999999999</v>
      </c>
      <c r="CG2" s="55">
        <v>2.4750000000000001E-7</v>
      </c>
      <c r="CH2" s="55">
        <v>5.7923820000000001E-2</v>
      </c>
      <c r="CI2" s="55">
        <v>6.3705669999999997E-3</v>
      </c>
      <c r="CJ2" s="55">
        <v>4.1850699999999996</v>
      </c>
      <c r="CK2" s="55">
        <v>3.0680232000000002E-2</v>
      </c>
      <c r="CL2" s="55">
        <v>1.2745597</v>
      </c>
      <c r="CM2" s="55">
        <v>6.7810360000000003</v>
      </c>
      <c r="CN2" s="55">
        <v>3741.7640000000001</v>
      </c>
      <c r="CO2" s="55">
        <v>6717.4830000000002</v>
      </c>
      <c r="CP2" s="55">
        <v>4550.826</v>
      </c>
      <c r="CQ2" s="55">
        <v>1444.5088000000001</v>
      </c>
      <c r="CR2" s="55">
        <v>773.79803000000004</v>
      </c>
      <c r="CS2" s="55">
        <v>554.67944</v>
      </c>
      <c r="CT2" s="55">
        <v>3863.1929</v>
      </c>
      <c r="CU2" s="55">
        <v>2619.0515</v>
      </c>
      <c r="CV2" s="55">
        <v>1695.502</v>
      </c>
      <c r="CW2" s="55">
        <v>2977.8971999999999</v>
      </c>
      <c r="CX2" s="55">
        <v>891.04269999999997</v>
      </c>
      <c r="CY2" s="55">
        <v>4481.5024000000003</v>
      </c>
      <c r="CZ2" s="55">
        <v>2472.2039</v>
      </c>
      <c r="DA2" s="55">
        <v>6178.46</v>
      </c>
      <c r="DB2" s="55">
        <v>5211.7217000000001</v>
      </c>
      <c r="DC2" s="55">
        <v>9363.7289999999994</v>
      </c>
      <c r="DD2" s="55">
        <v>14826.897999999999</v>
      </c>
      <c r="DE2" s="55">
        <v>3146.5985999999998</v>
      </c>
      <c r="DF2" s="55">
        <v>5580.7754000000004</v>
      </c>
      <c r="DG2" s="55">
        <v>3501.3827999999999</v>
      </c>
      <c r="DH2" s="55">
        <v>205.30716000000001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68.024609999999996</v>
      </c>
      <c r="B6">
        <f>BB2</f>
        <v>17.903147000000001</v>
      </c>
      <c r="C6">
        <f>BC2</f>
        <v>20.143111999999999</v>
      </c>
      <c r="D6">
        <f>BD2</f>
        <v>29.955438999999998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24084</v>
      </c>
      <c r="C2" s="51">
        <f ca="1">YEAR(TODAY())-YEAR(B2)+IF(TODAY()&gt;=DATE(YEAR(TODAY()),MONTH(B2),DAY(B2)),0,-1)</f>
        <v>55</v>
      </c>
      <c r="E2" s="47">
        <v>167</v>
      </c>
      <c r="F2" s="48" t="s">
        <v>275</v>
      </c>
      <c r="G2" s="47">
        <v>56</v>
      </c>
      <c r="H2" s="46" t="s">
        <v>40</v>
      </c>
      <c r="I2" s="67">
        <f>ROUND(G3/E3^2,1)</f>
        <v>20.100000000000001</v>
      </c>
    </row>
    <row r="3" spans="1:9" x14ac:dyDescent="0.3">
      <c r="E3" s="46">
        <f>E2/100</f>
        <v>1.67</v>
      </c>
      <c r="F3" s="46" t="s">
        <v>39</v>
      </c>
      <c r="G3" s="46">
        <f>G2</f>
        <v>56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위경애, ID : H1900783)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09:37:36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55</v>
      </c>
      <c r="G12" s="89"/>
      <c r="H12" s="89"/>
      <c r="I12" s="89"/>
      <c r="K12" s="118">
        <f>'개인정보 및 신체계측 입력'!E2</f>
        <v>167</v>
      </c>
      <c r="L12" s="119"/>
      <c r="M12" s="112">
        <f>'개인정보 및 신체계측 입력'!G2</f>
        <v>56</v>
      </c>
      <c r="N12" s="113"/>
      <c r="O12" s="108" t="s">
        <v>270</v>
      </c>
      <c r="P12" s="102"/>
      <c r="Q12" s="85">
        <f>'개인정보 및 신체계측 입력'!I2</f>
        <v>20.100000000000001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위경애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69.501000000000005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12.201000000000001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18.297999999999998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0.7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14.3</v>
      </c>
      <c r="L72" s="34" t="s">
        <v>52</v>
      </c>
      <c r="M72" s="34">
        <f>ROUND('DRIs DATA'!K8,1)</f>
        <v>11.4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138.91999999999999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333.35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228.31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200.13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134.99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766.27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288.27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2021-08-24T02:03:16Z</dcterms:modified>
</cp:coreProperties>
</file>