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<sst xmlns="http://schemas.openxmlformats.org/spreadsheetml/2006/main" count="692" uniqueCount="337">
  <si>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</si>
  <si>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</si>
  <si>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</si>
  <si>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</si>
  <si>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</si>
  <si>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</si>
  <si>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</si>
  <si>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</si>
  <si>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</si>
  <si>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</si>
  <si>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</si>
  <si>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</si>
  <si>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</si>
  <si>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</si>
  <si>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</si>
  <si>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</si>
  <si>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</si>
  <si>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</si>
  <si>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</si>
  <si>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</si>
  <si>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</si>
  <si>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</si>
  <si>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</si>
  <si>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</si>
  <si>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</si>
  <si>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</si>
  <si>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</si>
  <si>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</si>
  <si>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</si>
  <si>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</si>
  <si>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</si>
  <si>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</si>
  <si>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</si>
  <si>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</si>
  <si>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</si>
  <si>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</si>
  <si>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</si>
  <si>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</si>
  <si>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</si>
  <si>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</si>
  <si>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</si>
  <si>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</si>
  <si>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</si>
  <si>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</si>
  <si>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</si>
  <si>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</si>
  <si>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</si>
  <si>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</si>
  <si>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</si>
  <si>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</si>
  <si>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</si>
  <si>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</si>
  <si>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</si>
  <si>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</si>
  <si>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</si>
  <si>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</si>
  <si>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</si>
  <si>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</si>
  <si>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</si>
  <si>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</si>
  <si>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</si>
  <si>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</si>
  <si>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</si>
  <si>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</si>
  <si>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</si>
  <si>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</si>
  <si>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</si>
  <si>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</si>
  <si>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</si>
  <si>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</si>
  <si>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</si>
  <si>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</si>
  <si>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</si>
  <si>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</si>
  <si>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</si>
  <si>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</si>
  <si>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</si>
  <si>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</si>
  <si>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</si>
  <si>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</si>
  <si>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</si>
  <si>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</si>
  <si>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</si>
  <si>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</si>
  <si>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</si>
  <si>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</si>
  <si>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</si>
  <si>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</si>
  <si>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</si>
  <si>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</si>
  <si>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</si>
  <si>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</si>
  <si>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</si>
  <si>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</si>
  <si>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</si>
  <si>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</si>
  <si>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</si>
  <si>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</si>
  <si>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</si>
  <si>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</si>
  <si>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</si>
  <si>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</si>
  <si>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</si>
  <si>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</si>
  <si>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</si>
  <si>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</si>
  <si>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</si>
  <si>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</si>
  <si>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</si>
  <si>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</si>
  <si>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</si>
  <si>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</si>
  <si>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</si>
  <si>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</si>
  <si>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</si>
  <si>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</si>
  <si>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</si>
  <si>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</si>
  <si>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</si>
  <si>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</si>
  <si>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</si>
  <si>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</si>
  <si>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</si>
  <si>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</si>
  <si>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</si>
  <si>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</si>
  <si>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</si>
  <si>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</si>
  <si>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</si>
  <si>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</si>
  <si>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</si>
  <si>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</si>
  <si>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</si>
  <si>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</si>
  <si>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</si>
  <si>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</si>
  <si>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</si>
  <si>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</si>
  <si>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</si>
  <si>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</si>
  <si>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</si>
  <si>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</si>
  <si>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</si>
  <si>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</si>
  <si>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</si>
  <si>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</si>
  <si>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</si>
  <si>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</si>
  <si>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</si>
  <si>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</si>
  <si>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</si>
  <si>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</si>
  <si>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</si>
  <si>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</si>
  <si>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</si>
  <si>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</si>
  <si>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</si>
  <si>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</si>
  <si>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</si>
  <si>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</si>
  <si>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</si>
  <si>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</si>
  <si>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</si>
  <si>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</si>
  <si>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</si>
  <si>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</si>
  <si>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</si>
  <si>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</si>
  <si>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</si>
  <si>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</si>
  <si>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</si>
  <si>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</si>
  <si>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</si>
  <si>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</si>
  <si>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</si>
  <si>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</si>
  <si>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</si>
  <si>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</si>
  <si>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</si>
  <si>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</si>
  <si>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</si>
  <si>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</si>
  <si>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</si>
  <si>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</si>
  <si>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</si>
  <si>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</si>
  <si>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</si>
  <si>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</si>
  <si>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</si>
  <si>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</si>
  <si>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</si>
  <si>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</si>
  <si>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</si>
  <si>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</si>
  <si>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</si>
  <si>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</si>
  <si>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</si>
  <si>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</si>
  <si>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</si>
  <si>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</si>
  <si>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</si>
  <si>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</si>
  <si>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</si>
  <si>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</si>
  <si>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</si>
  <si>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</si>
  <si>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</si>
  <si>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</si>
  <si>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</si>
  <si>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</si>
  <si>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</si>
  <si>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</si>
  <si>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</si>
  <si>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</si>
  <si>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</si>
  <si>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</si>
  <si>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</si>
  <si>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</si>
  <si>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</si>
  <si>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</si>
  <si>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</si>
  <si>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</si>
  <si>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</si>
  <si>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</si>
  <si>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</si>
  <si>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</si>
  <si>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</si>
  <si>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</si>
  <si>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</si>
  <si>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</si>
  <si>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</si>
  <si>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</si>
  <si>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</si>
  <si>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</si>
  <si>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</si>
  <si>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</si>
  <si>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</si>
  <si>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</si>
  <si>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</si>
  <si>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</si>
  <si>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</si>
  <si>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</si>
  <si>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</si>
  <si>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</si>
  <si>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</si>
  <si>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</si>
  <si>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</si>
  <si>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</si>
  <si>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</si>
  <si>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</si>
  <si>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</si>
  <si>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</si>
  <si>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</si>
  <si>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</si>
  <si>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</si>
  <si>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</si>
  <si>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</si>
  <si>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</si>
  <si>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</si>
  <si>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</si>
  <si>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</si>
  <si>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</si>
  <si>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</si>
  <si>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</si>
  <si>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</si>
  <si>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</si>
  <si>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</si>
  <si>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</si>
  <si>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</si>
  <si>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</si>
  <si>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</si>
  <si>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</si>
  <si>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</si>
  <si>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</si>
  <si>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</si>
  <si>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</si>
  <si>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</si>
  <si>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</si>
  <si>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</si>
  <si>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</si>
  <si>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</si>
  <si>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</si>
  <si>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</si>
  <si>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</si>
  <si>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</si>
  <si>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</si>
  <si>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</si>
  <si>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</si>
  <si>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</si>
  <si>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</si>
  <si>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</si>
  <si>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</si>
  <si>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</si>
  <si>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</si>
  <si>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</si>
  <si>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</si>
  <si>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</si>
  <si>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</si>
  <si>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</si>
  <si>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</si>
  <si>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</si>
  <si>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</si>
  <si>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</si>
  <si>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</si>
  <si>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</si>
  <si>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</si>
  <si>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</si>
  <si>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</si>
  <si>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</si>
  <si>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</si>
  <si>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</si>
  <si>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</si>
  <si>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</si>
  <si>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</si>
  <si>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</si>
  <si>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</si>
  <si>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</si>
  <si>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</si>
  <si>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</si>
  <si>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</si>
  <si>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</si>
  <si>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</si>
  <si>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</si>
  <si>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</si>
  <si>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</si>
  <si>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</si>
  <si>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</si>
  <si>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</si>
  <si>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</si>
  <si>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</si>
  <si>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</si>
  <si>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</si>
  <si>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</si>
  <si>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김혜성, ID : H1900785)</t>
  </si>
  <si>
    <t>2021년 08월 24일 09:39:45</t>
  </si>
  <si>
    <t>H1900785</t>
  </si>
  <si>
    <t>김혜성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</si>
</sst>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78.635379999999998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3.3356260999999998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6.9008126000000001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1518.5972999999999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4952.5349999999999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141.52074999999999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216.5479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14.783163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2454.6835999999998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0.28685504000000001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5.5042229999999996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50.163414000000003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294.90546000000001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97.802999999999997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8.9489999999999998</c:v>
                </c:pt>
                <c:pt idx="1">
                  <c:v>11.356999999999999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12.977228999999999</c:v>
                </c:pt>
                <c:pt idx="1">
                  <c:v>19.984766</c:v>
                </c:pt>
                <c:pt idx="2">
                  <c:v>23.260083999999999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977.18730000000005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26.539192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75.867000000000004</c:v>
                </c:pt>
                <c:pt idx="1">
                  <c:v>10.196999999999999</c:v>
                </c:pt>
                <c:pt idx="2">
                  <c:v>13.936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2521.0320000000002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270.11002000000002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669.02215999999999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2.5726995000000001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7469.4315999999999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24.051071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2.1870121999999999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599.07983000000002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1.9520069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20.773754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2.1870121999999999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1085.377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8.2274569999999994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김혜성, ID : H1900785)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09:39:45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2521.0320000000002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78.635379999999998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50.163414000000003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75.867000000000004</v>
      </c>
      <c r="G8" s="59">
        <f>'DRIs DATA 입력'!G8</f>
        <v>10.196999999999999</v>
      </c>
      <c r="H8" s="59">
        <f>'DRIs DATA 입력'!H8</f>
        <v>13.936</v>
      </c>
      <c r="I8" s="55"/>
      <c r="J8" s="59" t="s">
        <v>215</v>
      </c>
      <c r="K8" s="59">
        <f>'DRIs DATA 입력'!K8</f>
        <v>8.9489999999999998</v>
      </c>
      <c r="L8" s="59">
        <f>'DRIs DATA 입력'!L8</f>
        <v>11.356999999999999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977.18730000000005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26.539192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2.5726995000000001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599.07983000000002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270.11002000000002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2.7094805000000002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1.9520069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20.773754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2.1870121999999999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1085.377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8.2274569999999994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3.3356260999999998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6.9008126000000001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669.02215999999999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1518.5972999999999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7469.4315999999999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4952.5349999999999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141.52074999999999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216.5479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24.051071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14.783163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2454.6835999999998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0.28685504000000001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5.5042229999999996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294.90546000000001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97.802999999999997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333</v>
      </c>
      <c r="G1" s="56" t="s">
        <v>296</v>
      </c>
      <c r="H1" s="55" t="s">
        <v>334</v>
      </c>
    </row>
    <row r="3" spans="1:27" x14ac:dyDescent="0.3">
      <c r="A3" s="65" t="s">
        <v>297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298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299</v>
      </c>
      <c r="C5" s="60" t="s">
        <v>276</v>
      </c>
      <c r="E5" s="60"/>
      <c r="F5" s="60" t="s">
        <v>49</v>
      </c>
      <c r="G5" s="60" t="s">
        <v>327</v>
      </c>
      <c r="H5" s="60" t="s">
        <v>45</v>
      </c>
      <c r="J5" s="60"/>
      <c r="K5" s="60" t="s">
        <v>300</v>
      </c>
      <c r="L5" s="60" t="s">
        <v>289</v>
      </c>
      <c r="N5" s="60"/>
      <c r="O5" s="60" t="s">
        <v>277</v>
      </c>
      <c r="P5" s="60" t="s">
        <v>301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301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1600</v>
      </c>
      <c r="C6" s="60">
        <v>2521.0320000000002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302</v>
      </c>
      <c r="O6" s="60">
        <v>40</v>
      </c>
      <c r="P6" s="60">
        <v>45</v>
      </c>
      <c r="Q6" s="60">
        <v>0</v>
      </c>
      <c r="R6" s="60">
        <v>0</v>
      </c>
      <c r="S6" s="60">
        <v>78.635379999999998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50.163414000000003</v>
      </c>
    </row>
    <row r="7" spans="1:27" x14ac:dyDescent="0.3">
      <c r="E7" s="60" t="s">
        <v>328</v>
      </c>
      <c r="F7" s="60">
        <v>65</v>
      </c>
      <c r="G7" s="60">
        <v>30</v>
      </c>
      <c r="H7" s="60">
        <v>20</v>
      </c>
      <c r="J7" s="60" t="s">
        <v>328</v>
      </c>
      <c r="K7" s="60">
        <v>1</v>
      </c>
      <c r="L7" s="60">
        <v>10</v>
      </c>
    </row>
    <row r="8" spans="1:27" x14ac:dyDescent="0.3">
      <c r="E8" s="60" t="s">
        <v>303</v>
      </c>
      <c r="F8" s="60">
        <v>75.867000000000004</v>
      </c>
      <c r="G8" s="60">
        <v>10.196999999999999</v>
      </c>
      <c r="H8" s="60">
        <v>13.936</v>
      </c>
      <c r="J8" s="60" t="s">
        <v>303</v>
      </c>
      <c r="K8" s="60">
        <v>8.9489999999999998</v>
      </c>
      <c r="L8" s="60">
        <v>11.356999999999999</v>
      </c>
    </row>
    <row r="13" spans="1:27" x14ac:dyDescent="0.3">
      <c r="A13" s="61" t="s">
        <v>329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330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301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301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301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301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305</v>
      </c>
      <c r="B16" s="60">
        <v>410</v>
      </c>
      <c r="C16" s="60">
        <v>550</v>
      </c>
      <c r="D16" s="60">
        <v>0</v>
      </c>
      <c r="E16" s="60">
        <v>3000</v>
      </c>
      <c r="F16" s="60">
        <v>977.18730000000005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26.539192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2.5726995000000001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599.07983000000002</v>
      </c>
    </row>
    <row r="23" spans="1:62" x14ac:dyDescent="0.3">
      <c r="A23" s="61" t="s">
        <v>306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310</v>
      </c>
      <c r="AK24" s="66"/>
      <c r="AL24" s="66"/>
      <c r="AM24" s="66"/>
      <c r="AN24" s="66"/>
      <c r="AO24" s="66"/>
      <c r="AQ24" s="66" t="s">
        <v>331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301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301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301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301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301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301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301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301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270.11002000000002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2.7094805000000002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1.9520069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20.773754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2.1870121999999999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1085.377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8.2274569999999994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3.3356260999999998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6.9008126000000001</v>
      </c>
    </row>
    <row r="33" spans="1:68" x14ac:dyDescent="0.3">
      <c r="A33" s="61" t="s">
        <v>314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317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301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301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301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669.02215999999999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1518.5972999999999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7469.4315999999999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4952.5349999999999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141.52074999999999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216.5479</v>
      </c>
    </row>
    <row r="43" spans="1:68" x14ac:dyDescent="0.3">
      <c r="A43" s="61" t="s">
        <v>318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332</v>
      </c>
      <c r="AD44" s="66"/>
      <c r="AE44" s="66"/>
      <c r="AF44" s="66"/>
      <c r="AG44" s="66"/>
      <c r="AH44" s="66"/>
      <c r="AJ44" s="66" t="s">
        <v>323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324</v>
      </c>
      <c r="AY44" s="66"/>
      <c r="AZ44" s="66"/>
      <c r="BA44" s="66"/>
      <c r="BB44" s="66"/>
      <c r="BC44" s="66"/>
      <c r="BE44" s="66" t="s">
        <v>325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301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301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301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301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301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301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301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301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301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24.051071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14.783163</v>
      </c>
      <c r="O46" s="60" t="s">
        <v>326</v>
      </c>
      <c r="P46" s="60">
        <v>600</v>
      </c>
      <c r="Q46" s="60">
        <v>800</v>
      </c>
      <c r="R46" s="60">
        <v>0</v>
      </c>
      <c r="S46" s="60">
        <v>10000</v>
      </c>
      <c r="T46" s="60">
        <v>2454.6835999999998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0.28685504000000001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5.5042229999999996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294.90546000000001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97.802999999999997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295</v>
      </c>
      <c r="D2" s="55">
        <v>68</v>
      </c>
      <c r="E2" s="55">
        <v>2521.0320000000002</v>
      </c>
      <c r="F2" s="55">
        <v>428.08159999999998</v>
      </c>
      <c r="G2" s="55">
        <v>57.536650000000002</v>
      </c>
      <c r="H2" s="55">
        <v>39.459609999999998</v>
      </c>
      <c r="I2" s="55">
        <v>18.077044000000001</v>
      </c>
      <c r="J2" s="55">
        <v>78.635379999999998</v>
      </c>
      <c r="K2" s="55">
        <v>53.433684999999997</v>
      </c>
      <c r="L2" s="55">
        <v>25.201698</v>
      </c>
      <c r="M2" s="55">
        <v>50.163414000000003</v>
      </c>
      <c r="N2" s="55">
        <v>5.2959759999999996</v>
      </c>
      <c r="O2" s="55">
        <v>28.618753000000002</v>
      </c>
      <c r="P2" s="55">
        <v>1655.7588000000001</v>
      </c>
      <c r="Q2" s="55">
        <v>35.683875999999998</v>
      </c>
      <c r="R2" s="55">
        <v>977.18730000000005</v>
      </c>
      <c r="S2" s="55">
        <v>109.76349</v>
      </c>
      <c r="T2" s="55">
        <v>10409.089</v>
      </c>
      <c r="U2" s="55">
        <v>2.5726995000000001</v>
      </c>
      <c r="V2" s="55">
        <v>26.539192</v>
      </c>
      <c r="W2" s="55">
        <v>599.07983000000002</v>
      </c>
      <c r="X2" s="55">
        <v>270.11002000000002</v>
      </c>
      <c r="Y2" s="55">
        <v>2.7094805000000002</v>
      </c>
      <c r="Z2" s="55">
        <v>1.9520069</v>
      </c>
      <c r="AA2" s="55">
        <v>20.773754</v>
      </c>
      <c r="AB2" s="55">
        <v>2.1870121999999999</v>
      </c>
      <c r="AC2" s="55">
        <v>1085.377</v>
      </c>
      <c r="AD2" s="55">
        <v>8.2274569999999994</v>
      </c>
      <c r="AE2" s="55">
        <v>3.3356260999999998</v>
      </c>
      <c r="AF2" s="55">
        <v>6.9008126000000001</v>
      </c>
      <c r="AG2" s="55">
        <v>669.02215999999999</v>
      </c>
      <c r="AH2" s="55">
        <v>489.2885</v>
      </c>
      <c r="AI2" s="55">
        <v>179.73363000000001</v>
      </c>
      <c r="AJ2" s="55">
        <v>1518.5972999999999</v>
      </c>
      <c r="AK2" s="55">
        <v>7469.4315999999999</v>
      </c>
      <c r="AL2" s="55">
        <v>141.52074999999999</v>
      </c>
      <c r="AM2" s="55">
        <v>4952.5349999999999</v>
      </c>
      <c r="AN2" s="55">
        <v>216.5479</v>
      </c>
      <c r="AO2" s="55">
        <v>24.051071</v>
      </c>
      <c r="AP2" s="55">
        <v>19.903828000000001</v>
      </c>
      <c r="AQ2" s="55">
        <v>4.1472449999999998</v>
      </c>
      <c r="AR2" s="55">
        <v>14.783163</v>
      </c>
      <c r="AS2" s="55">
        <v>2454.6835999999998</v>
      </c>
      <c r="AT2" s="55">
        <v>0.28685504000000001</v>
      </c>
      <c r="AU2" s="55">
        <v>5.5042229999999996</v>
      </c>
      <c r="AV2" s="55">
        <v>294.90546000000001</v>
      </c>
      <c r="AW2" s="55">
        <v>97.802999999999997</v>
      </c>
      <c r="AX2" s="55">
        <v>0.28157759999999998</v>
      </c>
      <c r="AY2" s="55">
        <v>1.2650944</v>
      </c>
      <c r="AZ2" s="55">
        <v>401.48462000000001</v>
      </c>
      <c r="BA2" s="55">
        <v>56.270380000000003</v>
      </c>
      <c r="BB2" s="55">
        <v>12.977228999999999</v>
      </c>
      <c r="BC2" s="55">
        <v>19.984766</v>
      </c>
      <c r="BD2" s="55">
        <v>23.260083999999999</v>
      </c>
      <c r="BE2" s="55">
        <v>1.4828623999999999</v>
      </c>
      <c r="BF2" s="55">
        <v>8.400461</v>
      </c>
      <c r="BG2" s="55">
        <v>1.1518281E-3</v>
      </c>
      <c r="BH2" s="55">
        <v>1.4234645999999999E-3</v>
      </c>
      <c r="BI2" s="55">
        <v>1.0455970000000001E-3</v>
      </c>
      <c r="BJ2" s="55">
        <v>3.9825029999999997E-2</v>
      </c>
      <c r="BK2" s="55">
        <v>8.8602166000000004E-5</v>
      </c>
      <c r="BL2" s="55">
        <v>0.45675352000000002</v>
      </c>
      <c r="BM2" s="55">
        <v>5.8041470000000004</v>
      </c>
      <c r="BN2" s="55">
        <v>2.1547523000000002</v>
      </c>
      <c r="BO2" s="55">
        <v>100.35839</v>
      </c>
      <c r="BP2" s="55">
        <v>18.723972</v>
      </c>
      <c r="BQ2" s="55">
        <v>34.691764999999997</v>
      </c>
      <c r="BR2" s="55">
        <v>120.47193</v>
      </c>
      <c r="BS2" s="55">
        <v>30.209713000000001</v>
      </c>
      <c r="BT2" s="55">
        <v>23.918044999999999</v>
      </c>
      <c r="BU2" s="55">
        <v>1.0126542000000001</v>
      </c>
      <c r="BV2" s="55">
        <v>1.4719295E-2</v>
      </c>
      <c r="BW2" s="55">
        <v>1.5959303</v>
      </c>
      <c r="BX2" s="55">
        <v>1.7047812</v>
      </c>
      <c r="BY2" s="55">
        <v>0.13485912999999999</v>
      </c>
      <c r="BZ2" s="55">
        <v>1.0926826E-3</v>
      </c>
      <c r="CA2" s="55">
        <v>1.3118635000000001</v>
      </c>
      <c r="CB2" s="55">
        <v>4.1144616E-3</v>
      </c>
      <c r="CC2" s="55">
        <v>0.15618919000000001</v>
      </c>
      <c r="CD2" s="55">
        <v>0.41848584999999999</v>
      </c>
      <c r="CE2" s="55">
        <v>0.13421519000000001</v>
      </c>
      <c r="CF2" s="55">
        <v>0.20812157000000001</v>
      </c>
      <c r="CG2" s="55">
        <v>0</v>
      </c>
      <c r="CH2" s="55">
        <v>2.3842657E-2</v>
      </c>
      <c r="CI2" s="55">
        <v>0</v>
      </c>
      <c r="CJ2" s="55">
        <v>1.1066898000000001</v>
      </c>
      <c r="CK2" s="55">
        <v>1.8638518E-2</v>
      </c>
      <c r="CL2" s="55">
        <v>7.9619574999999996</v>
      </c>
      <c r="CM2" s="55">
        <v>5.3706765000000001</v>
      </c>
      <c r="CN2" s="55">
        <v>2851.9821999999999</v>
      </c>
      <c r="CO2" s="55">
        <v>5019.8209999999999</v>
      </c>
      <c r="CP2" s="55">
        <v>2848.5789</v>
      </c>
      <c r="CQ2" s="55">
        <v>919.38666000000001</v>
      </c>
      <c r="CR2" s="55">
        <v>587.39819999999997</v>
      </c>
      <c r="CS2" s="55">
        <v>491.19880000000001</v>
      </c>
      <c r="CT2" s="55">
        <v>2931.55</v>
      </c>
      <c r="CU2" s="55">
        <v>1718.1253999999999</v>
      </c>
      <c r="CV2" s="55">
        <v>1620.2112999999999</v>
      </c>
      <c r="CW2" s="55">
        <v>1943.5074</v>
      </c>
      <c r="CX2" s="55">
        <v>600.04790000000003</v>
      </c>
      <c r="CY2" s="55">
        <v>3677.8625000000002</v>
      </c>
      <c r="CZ2" s="55">
        <v>1786.1052999999999</v>
      </c>
      <c r="DA2" s="55">
        <v>4569.3676999999998</v>
      </c>
      <c r="DB2" s="55">
        <v>4306.3222999999998</v>
      </c>
      <c r="DC2" s="55">
        <v>6990.01</v>
      </c>
      <c r="DD2" s="55">
        <v>9913.5849999999991</v>
      </c>
      <c r="DE2" s="55">
        <v>2220.1223</v>
      </c>
      <c r="DF2" s="55">
        <v>4500.8429999999998</v>
      </c>
      <c r="DG2" s="55">
        <v>2398.0005000000001</v>
      </c>
      <c r="DH2" s="55">
        <v>73.91377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56.270380000000003</v>
      </c>
      <c r="B6">
        <f>BB2</f>
        <v>12.977228999999999</v>
      </c>
      <c r="C6">
        <f>BC2</f>
        <v>19.984766</v>
      </c>
      <c r="D6">
        <f>BD2</f>
        <v>23.260083999999999</v>
      </c>
    </row>
    <row r="7" spans="1:113" x14ac:dyDescent="0.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8" sqref="G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19453</v>
      </c>
      <c r="C2" s="51">
        <f ca="1">YEAR(TODAY())-YEAR(B2)+IF(TODAY()&gt;=DATE(YEAR(TODAY()),MONTH(B2),DAY(B2)),0,-1)</f>
        <v>68</v>
      </c>
      <c r="E2" s="47">
        <v>149.1</v>
      </c>
      <c r="F2" s="48" t="s">
        <v>275</v>
      </c>
      <c r="G2" s="47">
        <v>51.2</v>
      </c>
      <c r="H2" s="46" t="s">
        <v>40</v>
      </c>
      <c r="I2" s="67">
        <f>ROUND(G3/E3^2,1)</f>
        <v>23</v>
      </c>
    </row>
    <row r="3" spans="1:9" x14ac:dyDescent="0.3">
      <c r="E3" s="46">
        <f>E2/100</f>
        <v>1.4909999999999999</v>
      </c>
      <c r="F3" s="46" t="s">
        <v>39</v>
      </c>
      <c r="G3" s="46">
        <f>G2</f>
        <v>51.2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김혜성, ID : H1900785)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09:39:45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44375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68</v>
      </c>
      <c r="G12" s="89"/>
      <c r="H12" s="89"/>
      <c r="I12" s="89"/>
      <c r="K12" s="118">
        <f>'개인정보 및 신체계측 입력'!E2</f>
        <v>149.1</v>
      </c>
      <c r="L12" s="119"/>
      <c r="M12" s="112">
        <f>'개인정보 및 신체계측 입력'!G2</f>
        <v>51.2</v>
      </c>
      <c r="N12" s="113"/>
      <c r="O12" s="108" t="s">
        <v>270</v>
      </c>
      <c r="P12" s="102"/>
      <c r="Q12" s="85">
        <f>'개인정보 및 신체계측 입력'!I2</f>
        <v>23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김혜성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75.867000000000004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10.196999999999999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13.936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11.4</v>
      </c>
      <c r="L72" s="34" t="s">
        <v>52</v>
      </c>
      <c r="M72" s="34">
        <f>ROUND('DRIs DATA'!K8,1)</f>
        <v>8.9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130.29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221.16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270.11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145.80000000000001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83.63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497.96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240.51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2021-08-24T02:05:57Z</dcterms:modified>
</cp:coreProperties>
</file>