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<sst xmlns="http://schemas.openxmlformats.org/spreadsheetml/2006/main" count="692" uniqueCount="349">
  <si>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</si>
  <si>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</si>
  <si>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</si>
  <si>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</si>
  <si>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</si>
  <si>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</si>
  <si>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</si>
  <si>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</si>
  <si>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</si>
  <si>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</si>
  <si>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</si>
  <si>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</si>
  <si>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</si>
  <si>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</si>
  <si>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</si>
  <si>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</si>
  <si>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</si>
  <si>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</si>
  <si>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</si>
  <si>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</si>
  <si>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</si>
  <si>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</si>
  <si>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</si>
  <si>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</si>
  <si>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</si>
  <si>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</si>
  <si>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</si>
  <si>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</si>
  <si>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</si>
  <si>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</si>
  <si>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</si>
  <si>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</si>
  <si>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</si>
  <si>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</si>
  <si>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</si>
  <si>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</si>
  <si>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</si>
  <si>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</si>
  <si>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</si>
  <si>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</si>
  <si>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</si>
  <si>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</si>
  <si>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</si>
  <si>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</si>
  <si>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</si>
  <si>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</si>
  <si>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</si>
  <si>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</si>
  <si>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</si>
  <si>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</si>
  <si>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</si>
  <si>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</si>
  <si>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</si>
  <si>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</si>
  <si>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</si>
  <si>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</si>
  <si>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</si>
  <si>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</si>
  <si>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</si>
  <si>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</si>
  <si>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</si>
  <si>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</si>
  <si>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</si>
  <si>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</si>
  <si>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</si>
  <si>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</si>
  <si>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</si>
  <si>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</si>
  <si>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</si>
  <si>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</si>
  <si>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</si>
  <si>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</si>
  <si>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</si>
  <si>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</si>
  <si>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</si>
  <si>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</si>
  <si>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</si>
  <si>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</si>
  <si>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</si>
  <si>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</si>
  <si>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</si>
  <si>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</si>
  <si>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</si>
  <si>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</si>
  <si>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</si>
  <si>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</si>
  <si>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</si>
  <si>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</si>
  <si>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</si>
  <si>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</si>
  <si>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</si>
  <si>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</si>
  <si>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</si>
  <si>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</si>
  <si>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</si>
  <si>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</si>
  <si>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</si>
  <si>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</si>
  <si>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</si>
  <si>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</si>
  <si>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</si>
  <si>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</si>
  <si>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</si>
  <si>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</si>
  <si>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</si>
  <si>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</si>
  <si>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</si>
  <si>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</si>
  <si>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</si>
  <si>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</si>
  <si>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</si>
  <si>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</si>
  <si>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</si>
  <si>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</si>
  <si>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</si>
  <si>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</si>
  <si>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</si>
  <si>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</si>
  <si>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</si>
  <si>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</si>
  <si>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</si>
  <si>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</si>
  <si>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</si>
  <si>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</si>
  <si>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</si>
  <si>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</si>
  <si>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</si>
  <si>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</si>
  <si>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</si>
  <si>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</si>
  <si>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</si>
  <si>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</si>
  <si>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</si>
  <si>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</si>
  <si>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</si>
  <si>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</si>
  <si>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</si>
  <si>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</si>
  <si>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</si>
  <si>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</si>
  <si>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</si>
  <si>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</si>
  <si>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</si>
  <si>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</si>
  <si>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</si>
  <si>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</si>
  <si>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</si>
  <si>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</si>
  <si>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</si>
  <si>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</si>
  <si>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</si>
  <si>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</si>
  <si>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</si>
  <si>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</si>
  <si>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</si>
  <si>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</si>
  <si>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</si>
  <si>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</si>
  <si>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</si>
  <si>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</si>
  <si>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</si>
  <si>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</si>
  <si>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</si>
  <si>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</si>
  <si>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</si>
  <si>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</si>
  <si>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</si>
  <si>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</si>
  <si>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</si>
  <si>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</si>
  <si>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</si>
  <si>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</si>
  <si>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</si>
  <si>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</si>
  <si>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</si>
  <si>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</si>
  <si>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</si>
  <si>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</si>
  <si>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</si>
  <si>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</si>
  <si>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</si>
  <si>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</si>
  <si>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</si>
  <si>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</si>
  <si>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</si>
  <si>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</si>
  <si>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</si>
  <si>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</si>
  <si>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</si>
  <si>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</si>
  <si>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</si>
  <si>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</si>
  <si>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</si>
  <si>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</si>
  <si>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</si>
  <si>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</si>
  <si>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</si>
  <si>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</si>
  <si>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</si>
  <si>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</si>
  <si>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</si>
  <si>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</si>
  <si>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</si>
  <si>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</si>
  <si>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</si>
  <si>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</si>
  <si>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</si>
  <si>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</si>
  <si>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</si>
  <si>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</si>
  <si>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</si>
  <si>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</si>
  <si>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</si>
  <si>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</si>
  <si>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</si>
  <si>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</si>
  <si>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</si>
  <si>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</si>
  <si>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</si>
  <si>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</si>
  <si>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</si>
  <si>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</si>
  <si>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</si>
  <si>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</si>
  <si>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</si>
  <si>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</si>
  <si>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</si>
  <si>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</si>
  <si>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</si>
  <si>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</si>
  <si>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</si>
  <si>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</si>
  <si>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</si>
  <si>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</si>
  <si>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</si>
  <si>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</si>
  <si>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</si>
  <si>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</si>
  <si>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</si>
  <si>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</si>
  <si>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</si>
  <si>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</si>
  <si>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</si>
  <si>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</si>
  <si>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</si>
  <si>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</si>
  <si>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</si>
  <si>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</si>
  <si>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</si>
  <si>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</si>
  <si>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</si>
  <si>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</si>
  <si>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</si>
  <si>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</si>
  <si>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</si>
  <si>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</si>
  <si>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</si>
  <si>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</si>
  <si>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</si>
  <si>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</si>
  <si>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</si>
  <si>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</si>
  <si>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</si>
  <si>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</si>
  <si>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</si>
  <si>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</si>
  <si>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</si>
  <si>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</si>
  <si>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</si>
  <si>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</si>
  <si>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</si>
  <si>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</si>
  <si>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</si>
  <si>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</si>
  <si>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</si>
  <si>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</si>
  <si>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</si>
  <si>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</si>
  <si>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</si>
  <si>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</si>
  <si>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</si>
  <si>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</si>
  <si>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</si>
  <si>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</si>
  <si>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정보</t>
    <phoneticPr fontId="1" type="noConversion"/>
  </si>
  <si>
    <t>에너지(kcal)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</si>
  <si>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</si>
  <si>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</si>
  <si>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</si>
  <si>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</si>
  <si>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</si>
  <si>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</si>
  <si>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</si>
  <si>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</si>
  <si>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</si>
  <si>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</si>
  <si>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</si>
  <si>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</si>
  <si>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</si>
  <si>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</si>
  <si>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</si>
  <si>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</si>
  <si>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</si>
  <si>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</si>
  <si>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</si>
  <si>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</si>
  <si>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</si>
  <si>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</si>
  <si>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</si>
  <si>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</si>
  <si>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</si>
  <si>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</si>
  <si>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</si>
  <si>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</si>
  <si>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지방</t>
    <phoneticPr fontId="1" type="noConversion"/>
  </si>
  <si>
    <t>적정비율(최대)</t>
    <phoneticPr fontId="1" type="noConversion"/>
  </si>
  <si>
    <t>비타민B12</t>
    <phoneticPr fontId="1" type="noConversion"/>
  </si>
  <si>
    <t>망간</t>
    <phoneticPr fontId="1" type="noConversion"/>
  </si>
  <si>
    <t>M</t>
  </si>
  <si>
    <t>(설문지 : FFQ 95문항 설문지, 사용자 : 이은창, ID : H1900786)</t>
  </si>
  <si>
    <t>2021년 08월 24일 09:40:39</t>
  </si>
  <si>
    <t>열량영양소</t>
    <phoneticPr fontId="1" type="noConversion"/>
  </si>
  <si>
    <t>필요추정량</t>
    <phoneticPr fontId="1" type="noConversion"/>
  </si>
  <si>
    <t>탄수화물</t>
    <phoneticPr fontId="1" type="noConversion"/>
  </si>
  <si>
    <t>충분섭취량</t>
    <phoneticPr fontId="1" type="noConversion"/>
  </si>
  <si>
    <t>상한섭취량</t>
    <phoneticPr fontId="1" type="noConversion"/>
  </si>
  <si>
    <t>에너지(kcal)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</si>
  <si>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</si>
  <si>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</si>
  <si>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</si>
  <si>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</si>
  <si>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</si>
  <si>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</si>
  <si>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비오틴</t>
    <phoneticPr fontId="1" type="noConversion"/>
  </si>
  <si>
    <t>섭취량</t>
    <phoneticPr fontId="1" type="noConversion"/>
  </si>
  <si>
    <t>상한섭취량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</si>
  <si>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</si>
  <si>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</si>
  <si>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</si>
  <si>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권장섭취량</t>
    <phoneticPr fontId="1" type="noConversion"/>
  </si>
  <si>
    <t>충분섭취량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</si>
  <si>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</si>
  <si>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</si>
  <si>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</si>
  <si>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</si>
  <si>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구리(ug/일)</t>
    <phoneticPr fontId="1" type="noConversion"/>
  </si>
  <si>
    <t>몰리브덴(ug/일)</t>
    <phoneticPr fontId="1" type="noConversion"/>
  </si>
  <si>
    <t>H1900786</t>
  </si>
  <si>
    <t>이은창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</si>
</sst>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3.7924055999999999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1.5818163000000001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1750.6844000000001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4862.7190000000001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301.79736000000003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155.38509999999999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14.238338000000001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1538.6365000000001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9.6099409999999996E-2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4.2046919999999997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34.397044999999999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333.70377000000002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126.82102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6.6420000000000003</c:v>
                </c:pt>
                <c:pt idx="1">
                  <c:v>13.545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13.870773</c:v>
                </c:pt>
                <c:pt idx="1">
                  <c:v>14.226386</c:v>
                </c:pt>
                <c:pt idx="2">
                  <c:v>11.596689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1089.0835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24.171484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76.381</c:v>
                </c:pt>
                <c:pt idx="1">
                  <c:v>8.4629999999999992</c:v>
                </c:pt>
                <c:pt idx="2">
                  <c:v>15.156000000000001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2801.3292999999999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157.012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799.60270000000003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6.9317349999999998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6635.4745999999996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17.601089999999999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2.4429080000000001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441.91415000000001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2.0497043000000001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21.795206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2.4429080000000001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798.86707000000001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12.847972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이은창, ID : H1900786)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09:40:39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2801.3292999999999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96.20026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34.397044999999999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76.381</v>
      </c>
      <c r="G8" s="59">
        <f>'DRIs DATA 입력'!G8</f>
        <v>8.4629999999999992</v>
      </c>
      <c r="H8" s="59">
        <f>'DRIs DATA 입력'!H8</f>
        <v>15.156000000000001</v>
      </c>
      <c r="I8" s="55"/>
      <c r="J8" s="59" t="s">
        <v>215</v>
      </c>
      <c r="K8" s="59">
        <f>'DRIs DATA 입력'!K8</f>
        <v>6.6420000000000003</v>
      </c>
      <c r="L8" s="59">
        <f>'DRIs DATA 입력'!L8</f>
        <v>13.545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1089.0835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24.171484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6.9317349999999998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441.91415000000001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157.012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2.1333730000000002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2.0497043000000001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21.795206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2.4429080000000001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798.86707000000001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12.847972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3.7924055999999999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1.5818163000000001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799.60270000000003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1750.6844000000001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6635.4745999999996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4862.7190000000001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301.79736000000003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155.38509999999999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17.601089999999999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14.238338000000001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1538.6365000000001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9.6099409999999996E-2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4.2046919999999997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333.70377000000002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126.82102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0" sqref="I50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284</v>
      </c>
      <c r="B1" s="55" t="s">
        <v>319</v>
      </c>
      <c r="G1" s="56" t="s">
        <v>292</v>
      </c>
      <c r="H1" s="55" t="s">
        <v>320</v>
      </c>
    </row>
    <row r="3" spans="1:27" x14ac:dyDescent="0.3">
      <c r="A3" s="65" t="s">
        <v>293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285</v>
      </c>
      <c r="B4" s="66"/>
      <c r="C4" s="66"/>
      <c r="E4" s="62" t="s">
        <v>321</v>
      </c>
      <c r="F4" s="63"/>
      <c r="G4" s="63"/>
      <c r="H4" s="64"/>
      <c r="J4" s="62" t="s">
        <v>294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286</v>
      </c>
      <c r="V4" s="66"/>
      <c r="W4" s="66"/>
      <c r="X4" s="66"/>
      <c r="Y4" s="66"/>
      <c r="Z4" s="66"/>
    </row>
    <row r="5" spans="1:27" x14ac:dyDescent="0.3">
      <c r="A5" s="60"/>
      <c r="B5" s="60" t="s">
        <v>322</v>
      </c>
      <c r="C5" s="60" t="s">
        <v>276</v>
      </c>
      <c r="E5" s="60"/>
      <c r="F5" s="60" t="s">
        <v>323</v>
      </c>
      <c r="G5" s="60" t="s">
        <v>314</v>
      </c>
      <c r="H5" s="60" t="s">
        <v>45</v>
      </c>
      <c r="J5" s="60"/>
      <c r="K5" s="60" t="s">
        <v>295</v>
      </c>
      <c r="L5" s="60" t="s">
        <v>287</v>
      </c>
      <c r="N5" s="60"/>
      <c r="O5" s="60" t="s">
        <v>277</v>
      </c>
      <c r="P5" s="60" t="s">
        <v>296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296</v>
      </c>
      <c r="X5" s="60" t="s">
        <v>324</v>
      </c>
      <c r="Y5" s="60" t="s">
        <v>325</v>
      </c>
      <c r="Z5" s="60" t="s">
        <v>276</v>
      </c>
    </row>
    <row r="6" spans="1:27" x14ac:dyDescent="0.3">
      <c r="A6" s="60" t="s">
        <v>326</v>
      </c>
      <c r="B6" s="60">
        <v>2200</v>
      </c>
      <c r="C6" s="60">
        <v>2801.3292999999999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297</v>
      </c>
      <c r="O6" s="60">
        <v>50</v>
      </c>
      <c r="P6" s="60">
        <v>60</v>
      </c>
      <c r="Q6" s="60">
        <v>0</v>
      </c>
      <c r="R6" s="60">
        <v>0</v>
      </c>
      <c r="S6" s="60">
        <v>96.20026</v>
      </c>
      <c r="U6" s="60" t="s">
        <v>281</v>
      </c>
      <c r="V6" s="60">
        <v>0</v>
      </c>
      <c r="W6" s="60">
        <v>0</v>
      </c>
      <c r="X6" s="60">
        <v>25</v>
      </c>
      <c r="Y6" s="60">
        <v>0</v>
      </c>
      <c r="Z6" s="60">
        <v>34.397044999999999</v>
      </c>
    </row>
    <row r="7" spans="1:27" x14ac:dyDescent="0.3">
      <c r="E7" s="60" t="s">
        <v>315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298</v>
      </c>
      <c r="F8" s="60">
        <v>76.381</v>
      </c>
      <c r="G8" s="60">
        <v>8.4629999999999992</v>
      </c>
      <c r="H8" s="60">
        <v>15.156000000000001</v>
      </c>
      <c r="J8" s="60" t="s">
        <v>298</v>
      </c>
      <c r="K8" s="60">
        <v>6.6420000000000003</v>
      </c>
      <c r="L8" s="60">
        <v>13.545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329</v>
      </c>
      <c r="I14" s="66"/>
      <c r="J14" s="66"/>
      <c r="K14" s="66"/>
      <c r="L14" s="66"/>
      <c r="M14" s="66"/>
      <c r="O14" s="66" t="s">
        <v>288</v>
      </c>
      <c r="P14" s="66"/>
      <c r="Q14" s="66"/>
      <c r="R14" s="66"/>
      <c r="S14" s="66"/>
      <c r="T14" s="66"/>
      <c r="V14" s="66" t="s">
        <v>330</v>
      </c>
      <c r="W14" s="66"/>
      <c r="X14" s="66"/>
      <c r="Y14" s="66"/>
      <c r="Z14" s="66"/>
      <c r="AA14" s="66"/>
    </row>
    <row r="15" spans="1:27" x14ac:dyDescent="0.3">
      <c r="A15" s="60"/>
      <c r="B15" s="60" t="s">
        <v>331</v>
      </c>
      <c r="C15" s="60" t="s">
        <v>332</v>
      </c>
      <c r="D15" s="60" t="s">
        <v>324</v>
      </c>
      <c r="E15" s="60" t="s">
        <v>279</v>
      </c>
      <c r="F15" s="60" t="s">
        <v>276</v>
      </c>
      <c r="H15" s="60"/>
      <c r="I15" s="60" t="s">
        <v>277</v>
      </c>
      <c r="J15" s="60" t="s">
        <v>332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296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296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299</v>
      </c>
      <c r="B16" s="60">
        <v>530</v>
      </c>
      <c r="C16" s="60">
        <v>750</v>
      </c>
      <c r="D16" s="60">
        <v>0</v>
      </c>
      <c r="E16" s="60">
        <v>3000</v>
      </c>
      <c r="F16" s="60">
        <v>1089.0835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24.171484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6.9317349999999998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441.91415000000001</v>
      </c>
    </row>
    <row r="23" spans="1:62" x14ac:dyDescent="0.3">
      <c r="A23" s="61" t="s">
        <v>300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289</v>
      </c>
      <c r="B24" s="66"/>
      <c r="C24" s="66"/>
      <c r="D24" s="66"/>
      <c r="E24" s="66"/>
      <c r="F24" s="66"/>
      <c r="H24" s="66" t="s">
        <v>301</v>
      </c>
      <c r="I24" s="66"/>
      <c r="J24" s="66"/>
      <c r="K24" s="66"/>
      <c r="L24" s="66"/>
      <c r="M24" s="66"/>
      <c r="O24" s="66" t="s">
        <v>302</v>
      </c>
      <c r="P24" s="66"/>
      <c r="Q24" s="66"/>
      <c r="R24" s="66"/>
      <c r="S24" s="66"/>
      <c r="T24" s="66"/>
      <c r="V24" s="66" t="s">
        <v>290</v>
      </c>
      <c r="W24" s="66"/>
      <c r="X24" s="66"/>
      <c r="Y24" s="66"/>
      <c r="Z24" s="66"/>
      <c r="AA24" s="66"/>
      <c r="AC24" s="66" t="s">
        <v>303</v>
      </c>
      <c r="AD24" s="66"/>
      <c r="AE24" s="66"/>
      <c r="AF24" s="66"/>
      <c r="AG24" s="66"/>
      <c r="AH24" s="66"/>
      <c r="AJ24" s="66" t="s">
        <v>304</v>
      </c>
      <c r="AK24" s="66"/>
      <c r="AL24" s="66"/>
      <c r="AM24" s="66"/>
      <c r="AN24" s="66"/>
      <c r="AO24" s="66"/>
      <c r="AQ24" s="66" t="s">
        <v>316</v>
      </c>
      <c r="AR24" s="66"/>
      <c r="AS24" s="66"/>
      <c r="AT24" s="66"/>
      <c r="AU24" s="66"/>
      <c r="AV24" s="66"/>
      <c r="AX24" s="66" t="s">
        <v>305</v>
      </c>
      <c r="AY24" s="66"/>
      <c r="AZ24" s="66"/>
      <c r="BA24" s="66"/>
      <c r="BB24" s="66"/>
      <c r="BC24" s="66"/>
      <c r="BE24" s="66" t="s">
        <v>333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296</v>
      </c>
      <c r="D25" s="60" t="s">
        <v>278</v>
      </c>
      <c r="E25" s="60" t="s">
        <v>279</v>
      </c>
      <c r="F25" s="60" t="s">
        <v>334</v>
      </c>
      <c r="H25" s="60"/>
      <c r="I25" s="60" t="s">
        <v>277</v>
      </c>
      <c r="J25" s="60" t="s">
        <v>296</v>
      </c>
      <c r="K25" s="60" t="s">
        <v>278</v>
      </c>
      <c r="L25" s="60" t="s">
        <v>279</v>
      </c>
      <c r="M25" s="60" t="s">
        <v>334</v>
      </c>
      <c r="O25" s="60"/>
      <c r="P25" s="60" t="s">
        <v>277</v>
      </c>
      <c r="Q25" s="60" t="s">
        <v>296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296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296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296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296</v>
      </c>
      <c r="AT25" s="60" t="s">
        <v>278</v>
      </c>
      <c r="AU25" s="60" t="s">
        <v>325</v>
      </c>
      <c r="AV25" s="60" t="s">
        <v>276</v>
      </c>
      <c r="AX25" s="60"/>
      <c r="AY25" s="60" t="s">
        <v>277</v>
      </c>
      <c r="AZ25" s="60" t="s">
        <v>296</v>
      </c>
      <c r="BA25" s="60" t="s">
        <v>278</v>
      </c>
      <c r="BB25" s="60" t="s">
        <v>335</v>
      </c>
      <c r="BC25" s="60" t="s">
        <v>276</v>
      </c>
      <c r="BE25" s="60"/>
      <c r="BF25" s="60" t="s">
        <v>277</v>
      </c>
      <c r="BG25" s="60" t="s">
        <v>296</v>
      </c>
      <c r="BH25" s="60" t="s">
        <v>324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157.012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2.1333730000000002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2.0497043000000001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21.795206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2.4429080000000001</v>
      </c>
      <c r="AJ26" s="60" t="s">
        <v>306</v>
      </c>
      <c r="AK26" s="60">
        <v>320</v>
      </c>
      <c r="AL26" s="60">
        <v>400</v>
      </c>
      <c r="AM26" s="60">
        <v>0</v>
      </c>
      <c r="AN26" s="60">
        <v>1000</v>
      </c>
      <c r="AO26" s="60">
        <v>798.86707000000001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12.847972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3.7924055999999999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1.5818163000000001</v>
      </c>
    </row>
    <row r="33" spans="1:68" x14ac:dyDescent="0.3">
      <c r="A33" s="61" t="s">
        <v>307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308</v>
      </c>
      <c r="I34" s="66"/>
      <c r="J34" s="66"/>
      <c r="K34" s="66"/>
      <c r="L34" s="66"/>
      <c r="M34" s="66"/>
      <c r="O34" s="66" t="s">
        <v>336</v>
      </c>
      <c r="P34" s="66"/>
      <c r="Q34" s="66"/>
      <c r="R34" s="66"/>
      <c r="S34" s="66"/>
      <c r="T34" s="66"/>
      <c r="V34" s="66" t="s">
        <v>337</v>
      </c>
      <c r="W34" s="66"/>
      <c r="X34" s="66"/>
      <c r="Y34" s="66"/>
      <c r="Z34" s="66"/>
      <c r="AA34" s="66"/>
      <c r="AC34" s="66" t="s">
        <v>338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296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332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332</v>
      </c>
      <c r="R35" s="60" t="s">
        <v>278</v>
      </c>
      <c r="S35" s="60" t="s">
        <v>279</v>
      </c>
      <c r="T35" s="60" t="s">
        <v>276</v>
      </c>
      <c r="V35" s="60"/>
      <c r="W35" s="60" t="s">
        <v>331</v>
      </c>
      <c r="X35" s="60" t="s">
        <v>339</v>
      </c>
      <c r="Y35" s="60" t="s">
        <v>340</v>
      </c>
      <c r="Z35" s="60" t="s">
        <v>279</v>
      </c>
      <c r="AA35" s="60" t="s">
        <v>276</v>
      </c>
      <c r="AC35" s="60"/>
      <c r="AD35" s="60" t="s">
        <v>277</v>
      </c>
      <c r="AE35" s="60" t="s">
        <v>339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296</v>
      </c>
      <c r="AM35" s="60" t="s">
        <v>324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799.60270000000003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1750.6844000000001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6635.4745999999996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4862.7190000000001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301.79736000000003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155.38509999999999</v>
      </c>
    </row>
    <row r="43" spans="1:68" x14ac:dyDescent="0.3">
      <c r="A43" s="61" t="s">
        <v>341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309</v>
      </c>
      <c r="B44" s="66"/>
      <c r="C44" s="66"/>
      <c r="D44" s="66"/>
      <c r="E44" s="66"/>
      <c r="F44" s="66"/>
      <c r="H44" s="66" t="s">
        <v>342</v>
      </c>
      <c r="I44" s="66"/>
      <c r="J44" s="66"/>
      <c r="K44" s="66"/>
      <c r="L44" s="66"/>
      <c r="M44" s="66"/>
      <c r="O44" s="66" t="s">
        <v>310</v>
      </c>
      <c r="P44" s="66"/>
      <c r="Q44" s="66"/>
      <c r="R44" s="66"/>
      <c r="S44" s="66"/>
      <c r="T44" s="66"/>
      <c r="V44" s="66" t="s">
        <v>343</v>
      </c>
      <c r="W44" s="66"/>
      <c r="X44" s="66"/>
      <c r="Y44" s="66"/>
      <c r="Z44" s="66"/>
      <c r="AA44" s="66"/>
      <c r="AC44" s="66" t="s">
        <v>317</v>
      </c>
      <c r="AD44" s="66"/>
      <c r="AE44" s="66"/>
      <c r="AF44" s="66"/>
      <c r="AG44" s="66"/>
      <c r="AH44" s="66"/>
      <c r="AJ44" s="66" t="s">
        <v>311</v>
      </c>
      <c r="AK44" s="66"/>
      <c r="AL44" s="66"/>
      <c r="AM44" s="66"/>
      <c r="AN44" s="66"/>
      <c r="AO44" s="66"/>
      <c r="AQ44" s="66" t="s">
        <v>344</v>
      </c>
      <c r="AR44" s="66"/>
      <c r="AS44" s="66"/>
      <c r="AT44" s="66"/>
      <c r="AU44" s="66"/>
      <c r="AV44" s="66"/>
      <c r="AX44" s="66" t="s">
        <v>312</v>
      </c>
      <c r="AY44" s="66"/>
      <c r="AZ44" s="66"/>
      <c r="BA44" s="66"/>
      <c r="BB44" s="66"/>
      <c r="BC44" s="66"/>
      <c r="BE44" s="66" t="s">
        <v>313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296</v>
      </c>
      <c r="D45" s="60" t="s">
        <v>324</v>
      </c>
      <c r="E45" s="60" t="s">
        <v>325</v>
      </c>
      <c r="F45" s="60" t="s">
        <v>276</v>
      </c>
      <c r="H45" s="60"/>
      <c r="I45" s="60" t="s">
        <v>331</v>
      </c>
      <c r="J45" s="60" t="s">
        <v>296</v>
      </c>
      <c r="K45" s="60" t="s">
        <v>278</v>
      </c>
      <c r="L45" s="60" t="s">
        <v>335</v>
      </c>
      <c r="M45" s="60" t="s">
        <v>276</v>
      </c>
      <c r="O45" s="60"/>
      <c r="P45" s="60" t="s">
        <v>331</v>
      </c>
      <c r="Q45" s="60" t="s">
        <v>296</v>
      </c>
      <c r="R45" s="60" t="s">
        <v>278</v>
      </c>
      <c r="S45" s="60" t="s">
        <v>279</v>
      </c>
      <c r="T45" s="60" t="s">
        <v>334</v>
      </c>
      <c r="V45" s="60"/>
      <c r="W45" s="60" t="s">
        <v>331</v>
      </c>
      <c r="X45" s="60" t="s">
        <v>332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296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296</v>
      </c>
      <c r="AM45" s="60" t="s">
        <v>278</v>
      </c>
      <c r="AN45" s="60" t="s">
        <v>325</v>
      </c>
      <c r="AO45" s="60" t="s">
        <v>334</v>
      </c>
      <c r="AQ45" s="60"/>
      <c r="AR45" s="60" t="s">
        <v>277</v>
      </c>
      <c r="AS45" s="60" t="s">
        <v>296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339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296</v>
      </c>
      <c r="BH45" s="60" t="s">
        <v>324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17.601089999999999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14.238338000000001</v>
      </c>
      <c r="O46" s="60" t="s">
        <v>345</v>
      </c>
      <c r="P46" s="60">
        <v>600</v>
      </c>
      <c r="Q46" s="60">
        <v>800</v>
      </c>
      <c r="R46" s="60">
        <v>0</v>
      </c>
      <c r="S46" s="60">
        <v>10000</v>
      </c>
      <c r="T46" s="60">
        <v>1538.6365000000001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9.6099409999999996E-2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4.2046919999999997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333.70377000000002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126.82102</v>
      </c>
      <c r="AX46" s="60" t="s">
        <v>346</v>
      </c>
      <c r="AY46" s="60"/>
      <c r="AZ46" s="60"/>
      <c r="BA46" s="60"/>
      <c r="BB46" s="60"/>
      <c r="BC46" s="60"/>
      <c r="BE46" s="60" t="s">
        <v>291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8" sqref="E18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347</v>
      </c>
      <c r="B2" s="55" t="s">
        <v>348</v>
      </c>
      <c r="C2" s="55" t="s">
        <v>318</v>
      </c>
      <c r="D2" s="55">
        <v>61</v>
      </c>
      <c r="E2" s="55">
        <v>2801.3292999999999</v>
      </c>
      <c r="F2" s="55">
        <v>484.83037999999999</v>
      </c>
      <c r="G2" s="55">
        <v>53.720610000000001</v>
      </c>
      <c r="H2" s="55">
        <v>31.546666999999999</v>
      </c>
      <c r="I2" s="55">
        <v>22.173943000000001</v>
      </c>
      <c r="J2" s="55">
        <v>96.20026</v>
      </c>
      <c r="K2" s="55">
        <v>51.357120000000002</v>
      </c>
      <c r="L2" s="55">
        <v>44.843136000000001</v>
      </c>
      <c r="M2" s="55">
        <v>34.397044999999999</v>
      </c>
      <c r="N2" s="55">
        <v>3.2202635000000002</v>
      </c>
      <c r="O2" s="55">
        <v>18.438099999999999</v>
      </c>
      <c r="P2" s="55">
        <v>1670.6758</v>
      </c>
      <c r="Q2" s="55">
        <v>31.478473999999999</v>
      </c>
      <c r="R2" s="55">
        <v>1089.0835</v>
      </c>
      <c r="S2" s="55">
        <v>197.87177</v>
      </c>
      <c r="T2" s="55">
        <v>10694.535</v>
      </c>
      <c r="U2" s="55">
        <v>6.9317349999999998</v>
      </c>
      <c r="V2" s="55">
        <v>24.171484</v>
      </c>
      <c r="W2" s="55">
        <v>441.91415000000001</v>
      </c>
      <c r="X2" s="55">
        <v>157.012</v>
      </c>
      <c r="Y2" s="55">
        <v>2.1333730000000002</v>
      </c>
      <c r="Z2" s="55">
        <v>2.0497043000000001</v>
      </c>
      <c r="AA2" s="55">
        <v>21.795206</v>
      </c>
      <c r="AB2" s="55">
        <v>2.4429080000000001</v>
      </c>
      <c r="AC2" s="55">
        <v>798.86707000000001</v>
      </c>
      <c r="AD2" s="55">
        <v>12.847972</v>
      </c>
      <c r="AE2" s="55">
        <v>3.7924055999999999</v>
      </c>
      <c r="AF2" s="55">
        <v>1.5818163000000001</v>
      </c>
      <c r="AG2" s="55">
        <v>799.60270000000003</v>
      </c>
      <c r="AH2" s="55">
        <v>358.62612999999999</v>
      </c>
      <c r="AI2" s="55">
        <v>440.97660000000002</v>
      </c>
      <c r="AJ2" s="55">
        <v>1750.6844000000001</v>
      </c>
      <c r="AK2" s="55">
        <v>6635.4745999999996</v>
      </c>
      <c r="AL2" s="55">
        <v>301.79736000000003</v>
      </c>
      <c r="AM2" s="55">
        <v>4862.7190000000001</v>
      </c>
      <c r="AN2" s="55">
        <v>155.38509999999999</v>
      </c>
      <c r="AO2" s="55">
        <v>17.601089999999999</v>
      </c>
      <c r="AP2" s="55">
        <v>13.307852</v>
      </c>
      <c r="AQ2" s="55">
        <v>4.2932379999999997</v>
      </c>
      <c r="AR2" s="55">
        <v>14.238338000000001</v>
      </c>
      <c r="AS2" s="55">
        <v>1538.6365000000001</v>
      </c>
      <c r="AT2" s="55">
        <v>9.6099409999999996E-2</v>
      </c>
      <c r="AU2" s="55">
        <v>4.2046919999999997</v>
      </c>
      <c r="AV2" s="55">
        <v>333.70377000000002</v>
      </c>
      <c r="AW2" s="55">
        <v>126.82102</v>
      </c>
      <c r="AX2" s="55">
        <v>8.6694080000000007E-2</v>
      </c>
      <c r="AY2" s="55">
        <v>0.83188784000000005</v>
      </c>
      <c r="AZ2" s="55">
        <v>448.82600000000002</v>
      </c>
      <c r="BA2" s="55">
        <v>39.700110000000002</v>
      </c>
      <c r="BB2" s="55">
        <v>13.870773</v>
      </c>
      <c r="BC2" s="55">
        <v>14.226386</v>
      </c>
      <c r="BD2" s="55">
        <v>11.596689</v>
      </c>
      <c r="BE2" s="55">
        <v>0.63595250000000003</v>
      </c>
      <c r="BF2" s="55">
        <v>2.6641973999999999</v>
      </c>
      <c r="BG2" s="55">
        <v>2.7754896000000001E-3</v>
      </c>
      <c r="BH2" s="55">
        <v>5.5146318E-2</v>
      </c>
      <c r="BI2" s="55">
        <v>4.4028379999999999E-2</v>
      </c>
      <c r="BJ2" s="55">
        <v>0.13770771000000001</v>
      </c>
      <c r="BK2" s="55">
        <v>2.1349920000000001E-4</v>
      </c>
      <c r="BL2" s="55">
        <v>0.43279123000000003</v>
      </c>
      <c r="BM2" s="55">
        <v>4.8134100000000002</v>
      </c>
      <c r="BN2" s="55">
        <v>1.1950921999999999</v>
      </c>
      <c r="BO2" s="55">
        <v>77.265900000000002</v>
      </c>
      <c r="BP2" s="55">
        <v>12.567097</v>
      </c>
      <c r="BQ2" s="55">
        <v>23.615856000000001</v>
      </c>
      <c r="BR2" s="55">
        <v>86.801850000000002</v>
      </c>
      <c r="BS2" s="55">
        <v>39.998753000000001</v>
      </c>
      <c r="BT2" s="55">
        <v>14.80392</v>
      </c>
      <c r="BU2" s="55">
        <v>1.0286926E-2</v>
      </c>
      <c r="BV2" s="55">
        <v>6.3211459999999997E-2</v>
      </c>
      <c r="BW2" s="55">
        <v>1.0165033000000001</v>
      </c>
      <c r="BX2" s="55">
        <v>1.9746606</v>
      </c>
      <c r="BY2" s="55">
        <v>0.1574796</v>
      </c>
      <c r="BZ2" s="55">
        <v>2.6162602999999998E-4</v>
      </c>
      <c r="CA2" s="55">
        <v>1.2510166</v>
      </c>
      <c r="CB2" s="55">
        <v>3.1728144999999999E-2</v>
      </c>
      <c r="CC2" s="55">
        <v>0.59865933999999998</v>
      </c>
      <c r="CD2" s="55">
        <v>2.6567962000000001</v>
      </c>
      <c r="CE2" s="55">
        <v>5.8316063000000001E-2</v>
      </c>
      <c r="CF2" s="55">
        <v>0.47979771999999998</v>
      </c>
      <c r="CG2" s="55">
        <v>0</v>
      </c>
      <c r="CH2" s="55">
        <v>0.17776754</v>
      </c>
      <c r="CI2" s="55">
        <v>0.15350303000000001</v>
      </c>
      <c r="CJ2" s="55">
        <v>5.5979260000000002</v>
      </c>
      <c r="CK2" s="55">
        <v>5.6279566999999997E-3</v>
      </c>
      <c r="CL2" s="55">
        <v>0.60518455999999998</v>
      </c>
      <c r="CM2" s="55">
        <v>4.3085646999999998</v>
      </c>
      <c r="CN2" s="55">
        <v>3125.6709999999998</v>
      </c>
      <c r="CO2" s="55">
        <v>5350.8236999999999</v>
      </c>
      <c r="CP2" s="55">
        <v>3053.2683000000002</v>
      </c>
      <c r="CQ2" s="55">
        <v>1250.5839000000001</v>
      </c>
      <c r="CR2" s="55">
        <v>619.31759999999997</v>
      </c>
      <c r="CS2" s="55">
        <v>869.1635</v>
      </c>
      <c r="CT2" s="55">
        <v>2961.9612000000002</v>
      </c>
      <c r="CU2" s="55">
        <v>1803.0728999999999</v>
      </c>
      <c r="CV2" s="55">
        <v>2485.1970000000001</v>
      </c>
      <c r="CW2" s="55">
        <v>1992.9095</v>
      </c>
      <c r="CX2" s="55">
        <v>653.58010000000002</v>
      </c>
      <c r="CY2" s="55">
        <v>4037.0841999999998</v>
      </c>
      <c r="CZ2" s="55">
        <v>1853.4238</v>
      </c>
      <c r="DA2" s="55">
        <v>4219.4889999999996</v>
      </c>
      <c r="DB2" s="55">
        <v>4301.5770000000002</v>
      </c>
      <c r="DC2" s="55">
        <v>5807.259</v>
      </c>
      <c r="DD2" s="55">
        <v>10114.183999999999</v>
      </c>
      <c r="DE2" s="55">
        <v>2453.2148000000002</v>
      </c>
      <c r="DF2" s="55">
        <v>5203.1030000000001</v>
      </c>
      <c r="DG2" s="55">
        <v>2211.6109999999999</v>
      </c>
      <c r="DH2" s="55">
        <v>216.25130999999999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39.700110000000002</v>
      </c>
      <c r="B6">
        <f>BB2</f>
        <v>13.870773</v>
      </c>
      <c r="C6">
        <f>BC2</f>
        <v>14.226386</v>
      </c>
      <c r="D6">
        <f>BD2</f>
        <v>11.596689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2" sqref="E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21767</v>
      </c>
      <c r="C2" s="51">
        <f ca="1">YEAR(TODAY())-YEAR(B2)+IF(TODAY()&gt;=DATE(YEAR(TODAY()),MONTH(B2),DAY(B2)),0,-1)</f>
        <v>62</v>
      </c>
      <c r="E2" s="47">
        <v>161.5</v>
      </c>
      <c r="F2" s="48" t="s">
        <v>275</v>
      </c>
      <c r="G2" s="47">
        <v>70.8</v>
      </c>
      <c r="H2" s="46" t="s">
        <v>40</v>
      </c>
      <c r="I2" s="67">
        <f>ROUND(G3/E3^2,1)</f>
        <v>27.1</v>
      </c>
    </row>
    <row r="3" spans="1:9" x14ac:dyDescent="0.3">
      <c r="E3" s="46">
        <f>E2/100</f>
        <v>1.615</v>
      </c>
      <c r="F3" s="46" t="s">
        <v>39</v>
      </c>
      <c r="G3" s="46">
        <f>G2</f>
        <v>70.8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이은창, ID : H1900786)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09:40:39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62</v>
      </c>
      <c r="G12" s="89"/>
      <c r="H12" s="89"/>
      <c r="I12" s="89"/>
      <c r="K12" s="118">
        <f>'개인정보 및 신체계측 입력'!E2</f>
        <v>161.5</v>
      </c>
      <c r="L12" s="119"/>
      <c r="M12" s="112">
        <f>'개인정보 및 신체계측 입력'!G2</f>
        <v>70.8</v>
      </c>
      <c r="N12" s="113"/>
      <c r="O12" s="108" t="s">
        <v>270</v>
      </c>
      <c r="P12" s="102"/>
      <c r="Q12" s="85">
        <f>'개인정보 및 신체계측 입력'!I2</f>
        <v>27.1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이은창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76.381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8.4629999999999992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15.156000000000001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0.8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13.5</v>
      </c>
      <c r="L72" s="34" t="s">
        <v>52</v>
      </c>
      <c r="M72" s="34">
        <f>ROUND('DRIs DATA'!K8,1)</f>
        <v>6.6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145.21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201.43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157.01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162.86000000000001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99.95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442.36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176.01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2021-08-24T02:06:56Z</dcterms:modified>
</cp:coreProperties>
</file>