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<sst xmlns="http://schemas.openxmlformats.org/spreadsheetml/2006/main" count="692" uniqueCount="361">
  <si>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</si>
  <si>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</si>
  <si>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</si>
  <si>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</si>
  <si>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</si>
  <si>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</si>
  <si>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</si>
  <si>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</si>
  <si>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</si>
  <si>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</si>
  <si>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</si>
  <si>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</si>
  <si>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</si>
  <si>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</si>
  <si>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</si>
  <si>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</si>
  <si>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</si>
  <si>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</si>
  <si>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</si>
  <si>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</si>
  <si>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</si>
  <si>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</si>
  <si>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</si>
  <si>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</si>
  <si>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</si>
  <si>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</si>
  <si>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</si>
  <si>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</si>
  <si>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</si>
  <si>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</si>
  <si>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</si>
  <si>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</si>
  <si>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</si>
  <si>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</si>
  <si>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</si>
  <si>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</si>
  <si>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</si>
  <si>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</si>
  <si>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</si>
  <si>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</si>
  <si>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</si>
  <si>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</si>
  <si>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</si>
  <si>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</si>
  <si>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</si>
  <si>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</si>
  <si>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</si>
  <si>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</si>
  <si>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</si>
  <si>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</si>
  <si>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</si>
  <si>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</si>
  <si>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</si>
  <si>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</si>
  <si>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</si>
  <si>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</si>
  <si>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</si>
  <si>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</si>
  <si>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</si>
  <si>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</si>
  <si>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</si>
  <si>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</si>
  <si>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</si>
  <si>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</si>
  <si>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</si>
  <si>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</si>
  <si>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</si>
  <si>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</si>
  <si>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</si>
  <si>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</si>
  <si>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</si>
  <si>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</si>
  <si>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</si>
  <si>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</si>
  <si>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</si>
  <si>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</si>
  <si>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</si>
  <si>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</si>
  <si>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</si>
  <si>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</si>
  <si>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</si>
  <si>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</si>
  <si>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</si>
  <si>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</si>
  <si>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</si>
  <si>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</si>
  <si>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</si>
  <si>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</si>
  <si>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</si>
  <si>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</si>
  <si>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</si>
  <si>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</si>
  <si>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</si>
  <si>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</si>
  <si>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</si>
  <si>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</si>
  <si>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</si>
  <si>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</si>
  <si>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</si>
  <si>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</si>
  <si>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</si>
  <si>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</si>
  <si>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</si>
  <si>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</si>
  <si>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</si>
  <si>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</si>
  <si>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</si>
  <si>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</si>
  <si>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</si>
  <si>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</si>
  <si>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</si>
  <si>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</si>
  <si>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</si>
  <si>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</si>
  <si>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</si>
  <si>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</si>
  <si>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</si>
  <si>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</si>
  <si>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</si>
  <si>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</si>
  <si>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</si>
  <si>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</si>
  <si>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</si>
  <si>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</si>
  <si>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</si>
  <si>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</si>
  <si>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</si>
  <si>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</si>
  <si>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</si>
  <si>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</si>
  <si>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</si>
  <si>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</si>
  <si>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</si>
  <si>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</si>
  <si>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</si>
  <si>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</si>
  <si>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</si>
  <si>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</si>
  <si>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</si>
  <si>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</si>
  <si>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</si>
  <si>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</si>
  <si>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</si>
  <si>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</si>
  <si>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</si>
  <si>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</si>
  <si>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</si>
  <si>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</si>
  <si>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</si>
  <si>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</si>
  <si>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</si>
  <si>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</si>
  <si>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</si>
  <si>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</si>
  <si>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</si>
  <si>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</si>
  <si>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</si>
  <si>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</si>
  <si>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</si>
  <si>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</si>
  <si>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</si>
  <si>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</si>
  <si>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</si>
  <si>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</si>
  <si>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</si>
  <si>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</si>
  <si>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</si>
  <si>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</si>
  <si>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</si>
  <si>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</si>
  <si>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</si>
  <si>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</si>
  <si>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</si>
  <si>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</si>
  <si>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</si>
  <si>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</si>
  <si>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</si>
  <si>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</si>
  <si>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</si>
  <si>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</si>
  <si>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</si>
  <si>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</si>
  <si>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</si>
  <si>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</si>
  <si>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</si>
  <si>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</si>
  <si>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</si>
  <si>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</si>
  <si>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</si>
  <si>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</si>
  <si>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</si>
  <si>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</si>
  <si>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</si>
  <si>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</si>
  <si>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</si>
  <si>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</si>
  <si>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</si>
  <si>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</si>
  <si>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</si>
  <si>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</si>
  <si>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</si>
  <si>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</si>
  <si>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</si>
  <si>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</si>
  <si>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</si>
  <si>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</si>
  <si>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</si>
  <si>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</si>
  <si>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</si>
  <si>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</si>
  <si>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</si>
  <si>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</si>
  <si>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</si>
  <si>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</si>
  <si>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</si>
  <si>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</si>
  <si>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</si>
  <si>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</si>
  <si>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</si>
  <si>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</si>
  <si>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</si>
  <si>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</si>
  <si>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</si>
  <si>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</si>
  <si>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</si>
  <si>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</si>
  <si>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</si>
  <si>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</si>
  <si>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</si>
  <si>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</si>
  <si>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</si>
  <si>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</si>
  <si>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</si>
  <si>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</si>
  <si>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</si>
  <si>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</si>
  <si>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</si>
  <si>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</si>
  <si>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</si>
  <si>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</si>
  <si>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</si>
  <si>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</si>
  <si>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</si>
  <si>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</si>
  <si>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</si>
  <si>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</si>
  <si>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</si>
  <si>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</si>
  <si>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</si>
  <si>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</si>
  <si>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</si>
  <si>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</si>
  <si>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</si>
  <si>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</si>
  <si>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</si>
  <si>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</si>
  <si>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</si>
  <si>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</si>
  <si>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</si>
  <si>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</si>
  <si>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</si>
  <si>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</si>
  <si>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</si>
  <si>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</si>
  <si>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</si>
  <si>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</si>
  <si>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</si>
  <si>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</si>
  <si>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</si>
  <si>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</si>
  <si>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</si>
  <si>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</si>
  <si>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</si>
  <si>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</si>
  <si>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</si>
  <si>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</si>
  <si>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</si>
  <si>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</si>
  <si>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</si>
  <si>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</si>
  <si>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식이섬유(g/일)</t>
    <phoneticPr fontId="1" type="noConversion"/>
  </si>
  <si>
    <t>비타민A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</si>
  <si>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</si>
  <si>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</si>
  <si>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</si>
  <si>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n-6불포화</t>
    <phoneticPr fontId="1" type="noConversion"/>
  </si>
  <si>
    <t>비타민D</t>
    <phoneticPr fontId="1" type="noConversion"/>
  </si>
  <si>
    <t>비타민C</t>
    <phoneticPr fontId="1" type="noConversion"/>
  </si>
  <si>
    <t>니아신</t>
    <phoneticPr fontId="1" type="noConversion"/>
  </si>
  <si>
    <t>크롬(ug/일)</t>
    <phoneticPr fontId="1" type="noConversion"/>
  </si>
  <si>
    <t>F</t>
  </si>
  <si>
    <t>출력시각</t>
    <phoneticPr fontId="1" type="noConversion"/>
  </si>
  <si>
    <t>다량영양소</t>
    <phoneticPr fontId="1" type="noConversion"/>
  </si>
  <si>
    <t>불포화지방산</t>
    <phoneticPr fontId="1" type="noConversion"/>
  </si>
  <si>
    <t>n-3불포화</t>
    <phoneticPr fontId="1" type="noConversion"/>
  </si>
  <si>
    <t>권장섭취량</t>
    <phoneticPr fontId="1" type="noConversion"/>
  </si>
  <si>
    <t>비타민E</t>
    <phoneticPr fontId="1" type="noConversion"/>
  </si>
  <si>
    <t>수용성 비타민</t>
    <phoneticPr fontId="1" type="noConversion"/>
  </si>
  <si>
    <t>리보플라빈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</si>
  <si>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</si>
  <si>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</si>
  <si>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</si>
  <si>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인</t>
    <phoneticPr fontId="1" type="noConversion"/>
  </si>
  <si>
    <t>칼륨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</si>
  <si>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</si>
  <si>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</si>
  <si>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</si>
  <si>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</si>
  <si>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지방</t>
    <phoneticPr fontId="1" type="noConversion"/>
  </si>
  <si>
    <t>지용성 비타민</t>
    <phoneticPr fontId="1" type="noConversion"/>
  </si>
  <si>
    <t>비타민K</t>
    <phoneticPr fontId="1" type="noConversion"/>
  </si>
  <si>
    <t>망간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</si>
  <si>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</si>
  <si>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</si>
  <si>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</si>
  <si>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티아민</t>
    <phoneticPr fontId="1" type="noConversion"/>
  </si>
  <si>
    <t>권장섭취량</t>
    <phoneticPr fontId="1" type="noConversion"/>
  </si>
  <si>
    <t>상한섭취량</t>
    <phoneticPr fontId="1" type="noConversion"/>
  </si>
  <si>
    <t>상한섭취량</t>
    <phoneticPr fontId="1" type="noConversion"/>
  </si>
  <si>
    <t>권장섭취량</t>
    <phoneticPr fontId="1" type="noConversion"/>
  </si>
  <si>
    <t>섭취량</t>
    <phoneticPr fontId="1" type="noConversion"/>
  </si>
  <si>
    <t>평균필요량</t>
    <phoneticPr fontId="1" type="noConversion"/>
  </si>
  <si>
    <t>(설문지 : FFQ 95문항 설문지, 사용자 : 황미숙, ID : H1900789)</t>
  </si>
  <si>
    <t>2021년 08월 24일 09:44:37</t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</si>
  <si>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</si>
  <si>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</si>
  <si>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</si>
  <si>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</si>
  <si>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권장섭취량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</si>
  <si>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</si>
  <si>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</si>
  <si>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</si>
  <si>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</si>
  <si>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</si>
  <si>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</si>
  <si>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섭취량</t>
    <phoneticPr fontId="1" type="noConversion"/>
  </si>
  <si>
    <t>충분섭취량</t>
    <phoneticPr fontId="1" type="noConversion"/>
  </si>
  <si>
    <t>평균필요량</t>
    <phoneticPr fontId="1" type="noConversion"/>
  </si>
  <si>
    <t>상한섭취량</t>
    <phoneticPr fontId="1" type="noConversion"/>
  </si>
  <si>
    <t>비타민A(μg RAE/일)</t>
    <phoneticPr fontId="1" type="noConversion"/>
  </si>
  <si>
    <t>비타민B6</t>
    <phoneticPr fontId="1" type="noConversion"/>
  </si>
  <si>
    <t>비타민B12</t>
    <phoneticPr fontId="1" type="noConversion"/>
  </si>
  <si>
    <t>권장섭취량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</si>
  <si>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</si>
  <si>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</si>
  <si>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</si>
  <si>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</si>
  <si>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</si>
  <si>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</si>
  <si>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나트륨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</si>
  <si>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</si>
  <si>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</si>
  <si>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</si>
  <si>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</si>
  <si>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</si>
  <si>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</si>
  <si>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셀레늄</t>
    <phoneticPr fontId="1" type="noConversion"/>
  </si>
  <si>
    <t>구리(ug/일)</t>
    <phoneticPr fontId="1" type="noConversion"/>
  </si>
  <si>
    <t>몰리브덴(ug/일)</t>
    <phoneticPr fontId="1" type="noConversion"/>
  </si>
  <si>
    <t>H1900789</t>
  </si>
  <si>
    <t>황미숙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</si>
</sst>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54.244599999999998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2360"/>
        <c:axId val="507512752"/>
      </c:barChart>
      <c:catAx>
        <c:axId val="50751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2752"/>
        <c:crosses val="autoZero"/>
        <c:auto val="1"/>
        <c:lblAlgn val="ctr"/>
        <c:lblOffset val="100"/>
        <c:noMultiLvlLbl val="0"/>
      </c:catAx>
      <c:valAx>
        <c:axId val="50751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2.7708463999999999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695248"/>
        <c:axId val="259696032"/>
      </c:barChart>
      <c:catAx>
        <c:axId val="2596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696032"/>
        <c:crosses val="autoZero"/>
        <c:auto val="1"/>
        <c:lblAlgn val="ctr"/>
        <c:lblOffset val="100"/>
        <c:noMultiLvlLbl val="0"/>
      </c:catAx>
      <c:valAx>
        <c:axId val="25969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6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2.9643804999999999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0368"/>
        <c:axId val="725212328"/>
      </c:barChart>
      <c:catAx>
        <c:axId val="7252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2328"/>
        <c:crosses val="autoZero"/>
        <c:auto val="1"/>
        <c:lblAlgn val="ctr"/>
        <c:lblOffset val="100"/>
        <c:noMultiLvlLbl val="0"/>
      </c:catAx>
      <c:valAx>
        <c:axId val="72521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1051.4884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1152"/>
        <c:axId val="725216248"/>
      </c:barChart>
      <c:catAx>
        <c:axId val="72521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248"/>
        <c:crosses val="autoZero"/>
        <c:auto val="1"/>
        <c:lblAlgn val="ctr"/>
        <c:lblOffset val="100"/>
        <c:noMultiLvlLbl val="0"/>
      </c:catAx>
      <c:valAx>
        <c:axId val="72521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2653.9549999999999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192"/>
        <c:axId val="725216640"/>
      </c:barChart>
      <c:catAx>
        <c:axId val="72520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640"/>
        <c:crosses val="autoZero"/>
        <c:auto val="1"/>
        <c:lblAlgn val="ctr"/>
        <c:lblOffset val="100"/>
        <c:noMultiLvlLbl val="0"/>
      </c:catAx>
      <c:valAx>
        <c:axId val="7252166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458.93117999999998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5856"/>
        <c:axId val="725211936"/>
      </c:barChart>
      <c:catAx>
        <c:axId val="72521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1936"/>
        <c:crosses val="autoZero"/>
        <c:auto val="1"/>
        <c:lblAlgn val="ctr"/>
        <c:lblOffset val="100"/>
        <c:noMultiLvlLbl val="0"/>
      </c:catAx>
      <c:valAx>
        <c:axId val="72521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90.374600000000001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3504"/>
        <c:axId val="725213896"/>
      </c:barChart>
      <c:catAx>
        <c:axId val="7252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3896"/>
        <c:crosses val="autoZero"/>
        <c:auto val="1"/>
        <c:lblAlgn val="ctr"/>
        <c:lblOffset val="100"/>
        <c:noMultiLvlLbl val="0"/>
      </c:catAx>
      <c:valAx>
        <c:axId val="72521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8.3538829999999997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4288"/>
        <c:axId val="725214680"/>
      </c:barChart>
      <c:catAx>
        <c:axId val="72521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4680"/>
        <c:crosses val="autoZero"/>
        <c:auto val="1"/>
        <c:lblAlgn val="ctr"/>
        <c:lblOffset val="100"/>
        <c:noMultiLvlLbl val="0"/>
      </c:catAx>
      <c:valAx>
        <c:axId val="725214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531.10077000000001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976"/>
        <c:axId val="742982736"/>
      </c:barChart>
      <c:catAx>
        <c:axId val="7252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2736"/>
        <c:crosses val="autoZero"/>
        <c:auto val="1"/>
        <c:lblAlgn val="ctr"/>
        <c:lblOffset val="100"/>
        <c:noMultiLvlLbl val="0"/>
      </c:catAx>
      <c:valAx>
        <c:axId val="7429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7.6792270000000003E-3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0776"/>
        <c:axId val="742981560"/>
      </c:barChart>
      <c:catAx>
        <c:axId val="74298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560"/>
        <c:crosses val="autoZero"/>
        <c:auto val="1"/>
        <c:lblAlgn val="ctr"/>
        <c:lblOffset val="100"/>
        <c:noMultiLvlLbl val="0"/>
      </c:catAx>
      <c:valAx>
        <c:axId val="74298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2.1494792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3912"/>
        <c:axId val="742984696"/>
      </c:barChart>
      <c:catAx>
        <c:axId val="7429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696"/>
        <c:crosses val="autoZero"/>
        <c:auto val="1"/>
        <c:lblAlgn val="ctr"/>
        <c:lblOffset val="100"/>
        <c:noMultiLvlLbl val="0"/>
      </c:catAx>
      <c:valAx>
        <c:axId val="74298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18.750492000000001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1184"/>
        <c:axId val="507514320"/>
      </c:barChart>
      <c:catAx>
        <c:axId val="50751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4320"/>
        <c:crosses val="autoZero"/>
        <c:auto val="1"/>
        <c:lblAlgn val="ctr"/>
        <c:lblOffset val="100"/>
        <c:noMultiLvlLbl val="0"/>
      </c:catAx>
      <c:valAx>
        <c:axId val="507514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239.57849999999999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992"/>
        <c:axId val="742981952"/>
      </c:barChart>
      <c:catAx>
        <c:axId val="74297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952"/>
        <c:crosses val="autoZero"/>
        <c:auto val="1"/>
        <c:lblAlgn val="ctr"/>
        <c:lblOffset val="100"/>
        <c:noMultiLvlLbl val="0"/>
      </c:catAx>
      <c:valAx>
        <c:axId val="74298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59.659443000000003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1168"/>
        <c:axId val="742984304"/>
      </c:barChart>
      <c:catAx>
        <c:axId val="74298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304"/>
        <c:crosses val="autoZero"/>
        <c:auto val="1"/>
        <c:lblAlgn val="ctr"/>
        <c:lblOffset val="100"/>
        <c:noMultiLvlLbl val="0"/>
      </c:catAx>
      <c:valAx>
        <c:axId val="74298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5.7160000000000002</c:v>
                </c:pt>
                <c:pt idx="1">
                  <c:v>10.682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985088"/>
        <c:axId val="742978424"/>
      </c:barChart>
      <c:catAx>
        <c:axId val="7429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78424"/>
        <c:crosses val="autoZero"/>
        <c:auto val="1"/>
        <c:lblAlgn val="ctr"/>
        <c:lblOffset val="100"/>
        <c:noMultiLvlLbl val="0"/>
      </c:catAx>
      <c:valAx>
        <c:axId val="74297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14.951028000000001</c:v>
                </c:pt>
                <c:pt idx="1">
                  <c:v>11.676739</c:v>
                </c:pt>
                <c:pt idx="2">
                  <c:v>8.7432499999999997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487.29232999999999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600"/>
        <c:axId val="742980384"/>
      </c:barChart>
      <c:catAx>
        <c:axId val="74297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0384"/>
        <c:crosses val="autoZero"/>
        <c:auto val="1"/>
        <c:lblAlgn val="ctr"/>
        <c:lblOffset val="100"/>
        <c:noMultiLvlLbl val="0"/>
      </c:catAx>
      <c:valAx>
        <c:axId val="74298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12.302595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3320"/>
        <c:axId val="506746656"/>
      </c:barChart>
      <c:catAx>
        <c:axId val="50675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6656"/>
        <c:crosses val="autoZero"/>
        <c:auto val="1"/>
        <c:lblAlgn val="ctr"/>
        <c:lblOffset val="100"/>
        <c:noMultiLvlLbl val="0"/>
      </c:catAx>
      <c:valAx>
        <c:axId val="50674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70.274000000000001</c:v>
                </c:pt>
                <c:pt idx="1">
                  <c:v>11.864000000000001</c:v>
                </c:pt>
                <c:pt idx="2">
                  <c:v>17.861999999999998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752144"/>
        <c:axId val="506747832"/>
      </c:barChart>
      <c:catAx>
        <c:axId val="5067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7832"/>
        <c:crosses val="autoZero"/>
        <c:auto val="1"/>
        <c:lblAlgn val="ctr"/>
        <c:lblOffset val="100"/>
        <c:noMultiLvlLbl val="0"/>
      </c:catAx>
      <c:valAx>
        <c:axId val="50674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1467.3825999999999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7048"/>
        <c:axId val="506745872"/>
      </c:barChart>
      <c:catAx>
        <c:axId val="50674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5872"/>
        <c:crosses val="autoZero"/>
        <c:auto val="1"/>
        <c:lblAlgn val="ctr"/>
        <c:lblOffset val="100"/>
        <c:noMultiLvlLbl val="0"/>
      </c:catAx>
      <c:valAx>
        <c:axId val="50674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101.6022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2536"/>
        <c:axId val="506749008"/>
      </c:barChart>
      <c:catAx>
        <c:axId val="50675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008"/>
        <c:crosses val="autoZero"/>
        <c:auto val="1"/>
        <c:lblAlgn val="ctr"/>
        <c:lblOffset val="100"/>
        <c:noMultiLvlLbl val="0"/>
      </c:catAx>
      <c:valAx>
        <c:axId val="506749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713.66880000000003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224"/>
        <c:axId val="506750184"/>
      </c:barChart>
      <c:catAx>
        <c:axId val="5067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50184"/>
        <c:crosses val="autoZero"/>
        <c:auto val="1"/>
        <c:lblAlgn val="ctr"/>
        <c:lblOffset val="100"/>
        <c:noMultiLvlLbl val="0"/>
      </c:catAx>
      <c:valAx>
        <c:axId val="5067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5.7644215000000001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09616"/>
        <c:axId val="507513928"/>
      </c:barChart>
      <c:catAx>
        <c:axId val="50750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3928"/>
        <c:crosses val="autoZero"/>
        <c:auto val="1"/>
        <c:lblAlgn val="ctr"/>
        <c:lblOffset val="100"/>
        <c:noMultiLvlLbl val="0"/>
      </c:catAx>
      <c:valAx>
        <c:axId val="50751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0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3308.6129999999998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616"/>
        <c:axId val="506749400"/>
      </c:barChart>
      <c:catAx>
        <c:axId val="50674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400"/>
        <c:crosses val="autoZero"/>
        <c:auto val="1"/>
        <c:lblAlgn val="ctr"/>
        <c:lblOffset val="100"/>
        <c:noMultiLvlLbl val="0"/>
      </c:catAx>
      <c:valAx>
        <c:axId val="50674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10.654657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1360"/>
        <c:axId val="747439800"/>
      </c:barChart>
      <c:catAx>
        <c:axId val="5067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9800"/>
        <c:crosses val="autoZero"/>
        <c:auto val="1"/>
        <c:lblAlgn val="ctr"/>
        <c:lblOffset val="100"/>
        <c:noMultiLvlLbl val="0"/>
      </c:catAx>
      <c:valAx>
        <c:axId val="74743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1.4140524000000001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439016"/>
        <c:axId val="747438624"/>
      </c:barChart>
      <c:catAx>
        <c:axId val="74743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8624"/>
        <c:crosses val="autoZero"/>
        <c:auto val="1"/>
        <c:lblAlgn val="ctr"/>
        <c:lblOffset val="100"/>
        <c:noMultiLvlLbl val="0"/>
      </c:catAx>
      <c:valAx>
        <c:axId val="74743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43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241.29322999999999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900016"/>
        <c:axId val="257893744"/>
      </c:barChart>
      <c:catAx>
        <c:axId val="25790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3744"/>
        <c:crosses val="autoZero"/>
        <c:auto val="1"/>
        <c:lblAlgn val="ctr"/>
        <c:lblOffset val="100"/>
        <c:noMultiLvlLbl val="0"/>
      </c:catAx>
      <c:valAx>
        <c:axId val="25789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90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1.4353845000000001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448"/>
        <c:axId val="257896880"/>
      </c:barChart>
      <c:catAx>
        <c:axId val="2578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880"/>
        <c:crosses val="autoZero"/>
        <c:auto val="1"/>
        <c:lblAlgn val="ctr"/>
        <c:lblOffset val="100"/>
        <c:noMultiLvlLbl val="0"/>
      </c:catAx>
      <c:valAx>
        <c:axId val="25789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10.660754000000001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2960"/>
        <c:axId val="257896488"/>
      </c:barChart>
      <c:catAx>
        <c:axId val="2578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488"/>
        <c:crosses val="autoZero"/>
        <c:auto val="1"/>
        <c:lblAlgn val="ctr"/>
        <c:lblOffset val="100"/>
        <c:noMultiLvlLbl val="0"/>
      </c:catAx>
      <c:valAx>
        <c:axId val="25789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1.4140524000000001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3352"/>
        <c:axId val="257897664"/>
      </c:barChart>
      <c:catAx>
        <c:axId val="25789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7664"/>
        <c:crosses val="autoZero"/>
        <c:auto val="1"/>
        <c:lblAlgn val="ctr"/>
        <c:lblOffset val="100"/>
        <c:noMultiLvlLbl val="0"/>
      </c:catAx>
      <c:valAx>
        <c:axId val="25789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431.69866999999999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840"/>
        <c:axId val="257899232"/>
      </c:barChart>
      <c:catAx>
        <c:axId val="2578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9232"/>
        <c:crosses val="autoZero"/>
        <c:auto val="1"/>
        <c:lblAlgn val="ctr"/>
        <c:lblOffset val="100"/>
        <c:noMultiLvlLbl val="0"/>
      </c:catAx>
      <c:valAx>
        <c:axId val="25789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6.7072349999999998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5104"/>
        <c:axId val="507510400"/>
      </c:barChart>
      <c:catAx>
        <c:axId val="50751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0400"/>
        <c:crosses val="autoZero"/>
        <c:auto val="1"/>
        <c:lblAlgn val="ctr"/>
        <c:lblOffset val="100"/>
        <c:noMultiLvlLbl val="0"/>
      </c:catAx>
      <c:valAx>
        <c:axId val="50751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황미숙, ID : H1900789)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09:44:37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1467.3825999999999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54.244599999999998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18.750492000000001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70.274000000000001</v>
      </c>
      <c r="G8" s="59">
        <f>'DRIs DATA 입력'!G8</f>
        <v>11.864000000000001</v>
      </c>
      <c r="H8" s="59">
        <f>'DRIs DATA 입력'!H8</f>
        <v>17.861999999999998</v>
      </c>
      <c r="I8" s="55"/>
      <c r="J8" s="59" t="s">
        <v>215</v>
      </c>
      <c r="K8" s="59">
        <f>'DRIs DATA 입력'!K8</f>
        <v>5.7160000000000002</v>
      </c>
      <c r="L8" s="59">
        <f>'DRIs DATA 입력'!L8</f>
        <v>10.682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487.29232999999999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12.302595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5.7644215000000001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241.29322999999999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101.6022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1.2398202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1.4353845000000001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10.660754000000001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1.4140524000000001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431.69866999999999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6.7072349999999998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2.7708463999999999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2.9643804999999999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713.66880000000003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1051.4884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3308.6129999999998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2653.9549999999999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458.93117999999998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90.374600000000001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10.654657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8.3538829999999997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531.10077000000001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7.6792270000000003E-3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2.1494792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239.57849999999999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59.659443000000003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48" sqref="J48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282</v>
      </c>
      <c r="B1" s="55" t="s">
        <v>322</v>
      </c>
      <c r="G1" s="56" t="s">
        <v>291</v>
      </c>
      <c r="H1" s="55" t="s">
        <v>323</v>
      </c>
    </row>
    <row r="3" spans="1:27" x14ac:dyDescent="0.3">
      <c r="A3" s="65" t="s">
        <v>292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283</v>
      </c>
      <c r="B4" s="66"/>
      <c r="C4" s="66"/>
      <c r="E4" s="62" t="s">
        <v>284</v>
      </c>
      <c r="F4" s="63"/>
      <c r="G4" s="63"/>
      <c r="H4" s="64"/>
      <c r="J4" s="62" t="s">
        <v>293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324</v>
      </c>
      <c r="V4" s="66"/>
      <c r="W4" s="66"/>
      <c r="X4" s="66"/>
      <c r="Y4" s="66"/>
      <c r="Z4" s="66"/>
    </row>
    <row r="5" spans="1:27" x14ac:dyDescent="0.3">
      <c r="A5" s="60"/>
      <c r="B5" s="60" t="s">
        <v>325</v>
      </c>
      <c r="C5" s="60" t="s">
        <v>326</v>
      </c>
      <c r="E5" s="60"/>
      <c r="F5" s="60" t="s">
        <v>327</v>
      </c>
      <c r="G5" s="60" t="s">
        <v>308</v>
      </c>
      <c r="H5" s="60" t="s">
        <v>45</v>
      </c>
      <c r="J5" s="60"/>
      <c r="K5" s="60" t="s">
        <v>294</v>
      </c>
      <c r="L5" s="60" t="s">
        <v>285</v>
      </c>
      <c r="N5" s="60"/>
      <c r="O5" s="60" t="s">
        <v>277</v>
      </c>
      <c r="P5" s="60" t="s">
        <v>328</v>
      </c>
      <c r="Q5" s="60" t="s">
        <v>314</v>
      </c>
      <c r="R5" s="60" t="s">
        <v>279</v>
      </c>
      <c r="S5" s="60" t="s">
        <v>320</v>
      </c>
      <c r="U5" s="60"/>
      <c r="V5" s="60" t="s">
        <v>277</v>
      </c>
      <c r="W5" s="60" t="s">
        <v>295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283</v>
      </c>
      <c r="B6" s="60">
        <v>1800</v>
      </c>
      <c r="C6" s="60">
        <v>1467.3825999999999</v>
      </c>
      <c r="E6" s="60" t="s">
        <v>329</v>
      </c>
      <c r="F6" s="60">
        <v>55</v>
      </c>
      <c r="G6" s="60">
        <v>15</v>
      </c>
      <c r="H6" s="60">
        <v>7</v>
      </c>
      <c r="J6" s="60" t="s">
        <v>330</v>
      </c>
      <c r="K6" s="60">
        <v>0.1</v>
      </c>
      <c r="L6" s="60">
        <v>4</v>
      </c>
      <c r="N6" s="60" t="s">
        <v>331</v>
      </c>
      <c r="O6" s="60">
        <v>40</v>
      </c>
      <c r="P6" s="60">
        <v>50</v>
      </c>
      <c r="Q6" s="60">
        <v>0</v>
      </c>
      <c r="R6" s="60">
        <v>0</v>
      </c>
      <c r="S6" s="60">
        <v>54.244599999999998</v>
      </c>
      <c r="U6" s="60" t="s">
        <v>280</v>
      </c>
      <c r="V6" s="60">
        <v>0</v>
      </c>
      <c r="W6" s="60">
        <v>0</v>
      </c>
      <c r="X6" s="60">
        <v>20</v>
      </c>
      <c r="Y6" s="60">
        <v>0</v>
      </c>
      <c r="Z6" s="60">
        <v>18.750492000000001</v>
      </c>
    </row>
    <row r="7" spans="1:27" x14ac:dyDescent="0.3">
      <c r="E7" s="60" t="s">
        <v>332</v>
      </c>
      <c r="F7" s="60">
        <v>65</v>
      </c>
      <c r="G7" s="60">
        <v>30</v>
      </c>
      <c r="H7" s="60">
        <v>20</v>
      </c>
      <c r="J7" s="60" t="s">
        <v>333</v>
      </c>
      <c r="K7" s="60">
        <v>1</v>
      </c>
      <c r="L7" s="60">
        <v>10</v>
      </c>
    </row>
    <row r="8" spans="1:27" x14ac:dyDescent="0.3">
      <c r="E8" s="60" t="s">
        <v>334</v>
      </c>
      <c r="F8" s="60">
        <v>70.274000000000001</v>
      </c>
      <c r="G8" s="60">
        <v>11.864000000000001</v>
      </c>
      <c r="H8" s="60">
        <v>17.861999999999998</v>
      </c>
      <c r="J8" s="60" t="s">
        <v>334</v>
      </c>
      <c r="K8" s="60">
        <v>5.7160000000000002</v>
      </c>
      <c r="L8" s="60">
        <v>10.682</v>
      </c>
    </row>
    <row r="13" spans="1:27" x14ac:dyDescent="0.3">
      <c r="A13" s="61" t="s">
        <v>309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281</v>
      </c>
      <c r="B14" s="66"/>
      <c r="C14" s="66"/>
      <c r="D14" s="66"/>
      <c r="E14" s="66"/>
      <c r="F14" s="66"/>
      <c r="H14" s="66" t="s">
        <v>296</v>
      </c>
      <c r="I14" s="66"/>
      <c r="J14" s="66"/>
      <c r="K14" s="66"/>
      <c r="L14" s="66"/>
      <c r="M14" s="66"/>
      <c r="O14" s="66" t="s">
        <v>286</v>
      </c>
      <c r="P14" s="66"/>
      <c r="Q14" s="66"/>
      <c r="R14" s="66"/>
      <c r="S14" s="66"/>
      <c r="T14" s="66"/>
      <c r="V14" s="66" t="s">
        <v>310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295</v>
      </c>
      <c r="D15" s="60" t="s">
        <v>278</v>
      </c>
      <c r="E15" s="60" t="s">
        <v>317</v>
      </c>
      <c r="F15" s="60" t="s">
        <v>335</v>
      </c>
      <c r="H15" s="60"/>
      <c r="I15" s="60" t="s">
        <v>277</v>
      </c>
      <c r="J15" s="60" t="s">
        <v>319</v>
      </c>
      <c r="K15" s="60" t="s">
        <v>336</v>
      </c>
      <c r="L15" s="60" t="s">
        <v>317</v>
      </c>
      <c r="M15" s="60" t="s">
        <v>312</v>
      </c>
      <c r="O15" s="60"/>
      <c r="P15" s="60" t="s">
        <v>313</v>
      </c>
      <c r="Q15" s="60" t="s">
        <v>316</v>
      </c>
      <c r="R15" s="60" t="s">
        <v>278</v>
      </c>
      <c r="S15" s="60" t="s">
        <v>279</v>
      </c>
      <c r="T15" s="60" t="s">
        <v>276</v>
      </c>
      <c r="V15" s="60"/>
      <c r="W15" s="60" t="s">
        <v>337</v>
      </c>
      <c r="X15" s="60" t="s">
        <v>295</v>
      </c>
      <c r="Y15" s="60" t="s">
        <v>314</v>
      </c>
      <c r="Z15" s="60" t="s">
        <v>338</v>
      </c>
      <c r="AA15" s="60" t="s">
        <v>276</v>
      </c>
    </row>
    <row r="16" spans="1:27" x14ac:dyDescent="0.3">
      <c r="A16" s="60" t="s">
        <v>339</v>
      </c>
      <c r="B16" s="60">
        <v>430</v>
      </c>
      <c r="C16" s="60">
        <v>600</v>
      </c>
      <c r="D16" s="60">
        <v>0</v>
      </c>
      <c r="E16" s="60">
        <v>3000</v>
      </c>
      <c r="F16" s="60">
        <v>487.29232999999999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12.302595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5.7644215000000001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241.29322999999999</v>
      </c>
    </row>
    <row r="23" spans="1:62" x14ac:dyDescent="0.3">
      <c r="A23" s="61" t="s">
        <v>297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287</v>
      </c>
      <c r="B24" s="66"/>
      <c r="C24" s="66"/>
      <c r="D24" s="66"/>
      <c r="E24" s="66"/>
      <c r="F24" s="66"/>
      <c r="H24" s="66" t="s">
        <v>315</v>
      </c>
      <c r="I24" s="66"/>
      <c r="J24" s="66"/>
      <c r="K24" s="66"/>
      <c r="L24" s="66"/>
      <c r="M24" s="66"/>
      <c r="O24" s="66" t="s">
        <v>298</v>
      </c>
      <c r="P24" s="66"/>
      <c r="Q24" s="66"/>
      <c r="R24" s="66"/>
      <c r="S24" s="66"/>
      <c r="T24" s="66"/>
      <c r="V24" s="66" t="s">
        <v>288</v>
      </c>
      <c r="W24" s="66"/>
      <c r="X24" s="66"/>
      <c r="Y24" s="66"/>
      <c r="Z24" s="66"/>
      <c r="AA24" s="66"/>
      <c r="AC24" s="66" t="s">
        <v>340</v>
      </c>
      <c r="AD24" s="66"/>
      <c r="AE24" s="66"/>
      <c r="AF24" s="66"/>
      <c r="AG24" s="66"/>
      <c r="AH24" s="66"/>
      <c r="AJ24" s="66" t="s">
        <v>299</v>
      </c>
      <c r="AK24" s="66"/>
      <c r="AL24" s="66"/>
      <c r="AM24" s="66"/>
      <c r="AN24" s="66"/>
      <c r="AO24" s="66"/>
      <c r="AQ24" s="66" t="s">
        <v>341</v>
      </c>
      <c r="AR24" s="66"/>
      <c r="AS24" s="66"/>
      <c r="AT24" s="66"/>
      <c r="AU24" s="66"/>
      <c r="AV24" s="66"/>
      <c r="AX24" s="66" t="s">
        <v>300</v>
      </c>
      <c r="AY24" s="66"/>
      <c r="AZ24" s="66"/>
      <c r="BA24" s="66"/>
      <c r="BB24" s="66"/>
      <c r="BC24" s="66"/>
      <c r="BE24" s="66" t="s">
        <v>301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295</v>
      </c>
      <c r="D25" s="60" t="s">
        <v>336</v>
      </c>
      <c r="E25" s="60" t="s">
        <v>317</v>
      </c>
      <c r="F25" s="60" t="s">
        <v>276</v>
      </c>
      <c r="H25" s="60"/>
      <c r="I25" s="60" t="s">
        <v>277</v>
      </c>
      <c r="J25" s="60" t="s">
        <v>342</v>
      </c>
      <c r="K25" s="60" t="s">
        <v>314</v>
      </c>
      <c r="L25" s="60" t="s">
        <v>279</v>
      </c>
      <c r="M25" s="60" t="s">
        <v>312</v>
      </c>
      <c r="O25" s="60"/>
      <c r="P25" s="60" t="s">
        <v>343</v>
      </c>
      <c r="Q25" s="60" t="s">
        <v>295</v>
      </c>
      <c r="R25" s="60" t="s">
        <v>278</v>
      </c>
      <c r="S25" s="60" t="s">
        <v>317</v>
      </c>
      <c r="T25" s="60" t="s">
        <v>320</v>
      </c>
      <c r="V25" s="60"/>
      <c r="W25" s="60" t="s">
        <v>277</v>
      </c>
      <c r="X25" s="60" t="s">
        <v>328</v>
      </c>
      <c r="Y25" s="60" t="s">
        <v>278</v>
      </c>
      <c r="Z25" s="60" t="s">
        <v>279</v>
      </c>
      <c r="AA25" s="60" t="s">
        <v>312</v>
      </c>
      <c r="AC25" s="60"/>
      <c r="AD25" s="60" t="s">
        <v>277</v>
      </c>
      <c r="AE25" s="60" t="s">
        <v>316</v>
      </c>
      <c r="AF25" s="60" t="s">
        <v>314</v>
      </c>
      <c r="AG25" s="60" t="s">
        <v>338</v>
      </c>
      <c r="AH25" s="60" t="s">
        <v>312</v>
      </c>
      <c r="AJ25" s="60"/>
      <c r="AK25" s="60" t="s">
        <v>321</v>
      </c>
      <c r="AL25" s="60" t="s">
        <v>328</v>
      </c>
      <c r="AM25" s="60" t="s">
        <v>314</v>
      </c>
      <c r="AN25" s="60" t="s">
        <v>279</v>
      </c>
      <c r="AO25" s="60" t="s">
        <v>276</v>
      </c>
      <c r="AQ25" s="60"/>
      <c r="AR25" s="60" t="s">
        <v>277</v>
      </c>
      <c r="AS25" s="60" t="s">
        <v>295</v>
      </c>
      <c r="AT25" s="60" t="s">
        <v>344</v>
      </c>
      <c r="AU25" s="60" t="s">
        <v>345</v>
      </c>
      <c r="AV25" s="60" t="s">
        <v>276</v>
      </c>
      <c r="AX25" s="60"/>
      <c r="AY25" s="60" t="s">
        <v>277</v>
      </c>
      <c r="AZ25" s="60" t="s">
        <v>328</v>
      </c>
      <c r="BA25" s="60" t="s">
        <v>278</v>
      </c>
      <c r="BB25" s="60" t="s">
        <v>345</v>
      </c>
      <c r="BC25" s="60" t="s">
        <v>276</v>
      </c>
      <c r="BE25" s="60"/>
      <c r="BF25" s="60" t="s">
        <v>313</v>
      </c>
      <c r="BG25" s="60" t="s">
        <v>295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101.6022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1.2398202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1.4353845000000001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10.660754000000001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1.4140524000000001</v>
      </c>
      <c r="AJ26" s="60" t="s">
        <v>346</v>
      </c>
      <c r="AK26" s="60">
        <v>320</v>
      </c>
      <c r="AL26" s="60">
        <v>400</v>
      </c>
      <c r="AM26" s="60">
        <v>0</v>
      </c>
      <c r="AN26" s="60">
        <v>1000</v>
      </c>
      <c r="AO26" s="60">
        <v>431.69866999999999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6.7072349999999998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2.7708463999999999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2.9643804999999999</v>
      </c>
    </row>
    <row r="33" spans="1:68" x14ac:dyDescent="0.3">
      <c r="A33" s="61" t="s">
        <v>347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348</v>
      </c>
      <c r="B34" s="66"/>
      <c r="C34" s="66"/>
      <c r="D34" s="66"/>
      <c r="E34" s="66"/>
      <c r="F34" s="66"/>
      <c r="H34" s="66" t="s">
        <v>302</v>
      </c>
      <c r="I34" s="66"/>
      <c r="J34" s="66"/>
      <c r="K34" s="66"/>
      <c r="L34" s="66"/>
      <c r="M34" s="66"/>
      <c r="O34" s="66" t="s">
        <v>349</v>
      </c>
      <c r="P34" s="66"/>
      <c r="Q34" s="66"/>
      <c r="R34" s="66"/>
      <c r="S34" s="66"/>
      <c r="T34" s="66"/>
      <c r="V34" s="66" t="s">
        <v>303</v>
      </c>
      <c r="W34" s="66"/>
      <c r="X34" s="66"/>
      <c r="Y34" s="66"/>
      <c r="Z34" s="66"/>
      <c r="AA34" s="66"/>
      <c r="AC34" s="66" t="s">
        <v>350</v>
      </c>
      <c r="AD34" s="66"/>
      <c r="AE34" s="66"/>
      <c r="AF34" s="66"/>
      <c r="AG34" s="66"/>
      <c r="AH34" s="66"/>
      <c r="AJ34" s="66" t="s">
        <v>351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343</v>
      </c>
      <c r="C35" s="60" t="s">
        <v>319</v>
      </c>
      <c r="D35" s="60" t="s">
        <v>336</v>
      </c>
      <c r="E35" s="60" t="s">
        <v>279</v>
      </c>
      <c r="F35" s="60" t="s">
        <v>276</v>
      </c>
      <c r="H35" s="60"/>
      <c r="I35" s="60" t="s">
        <v>277</v>
      </c>
      <c r="J35" s="60" t="s">
        <v>295</v>
      </c>
      <c r="K35" s="60" t="s">
        <v>278</v>
      </c>
      <c r="L35" s="60" t="s">
        <v>338</v>
      </c>
      <c r="M35" s="60" t="s">
        <v>276</v>
      </c>
      <c r="O35" s="60"/>
      <c r="P35" s="60" t="s">
        <v>277</v>
      </c>
      <c r="Q35" s="60" t="s">
        <v>295</v>
      </c>
      <c r="R35" s="60" t="s">
        <v>344</v>
      </c>
      <c r="S35" s="60" t="s">
        <v>317</v>
      </c>
      <c r="T35" s="60" t="s">
        <v>276</v>
      </c>
      <c r="V35" s="60"/>
      <c r="W35" s="60" t="s">
        <v>277</v>
      </c>
      <c r="X35" s="60" t="s">
        <v>316</v>
      </c>
      <c r="Y35" s="60" t="s">
        <v>344</v>
      </c>
      <c r="Z35" s="60" t="s">
        <v>338</v>
      </c>
      <c r="AA35" s="60" t="s">
        <v>312</v>
      </c>
      <c r="AC35" s="60"/>
      <c r="AD35" s="60" t="s">
        <v>313</v>
      </c>
      <c r="AE35" s="60" t="s">
        <v>316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295</v>
      </c>
      <c r="AM35" s="60" t="s">
        <v>278</v>
      </c>
      <c r="AN35" s="60" t="s">
        <v>279</v>
      </c>
      <c r="AO35" s="60" t="s">
        <v>312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713.66880000000003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1051.4884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3308.6129999999998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2653.9549999999999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458.93117999999998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90.374600000000001</v>
      </c>
    </row>
    <row r="43" spans="1:68" x14ac:dyDescent="0.3">
      <c r="A43" s="61" t="s">
        <v>352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353</v>
      </c>
      <c r="B44" s="66"/>
      <c r="C44" s="66"/>
      <c r="D44" s="66"/>
      <c r="E44" s="66"/>
      <c r="F44" s="66"/>
      <c r="H44" s="66" t="s">
        <v>354</v>
      </c>
      <c r="I44" s="66"/>
      <c r="J44" s="66"/>
      <c r="K44" s="66"/>
      <c r="L44" s="66"/>
      <c r="M44" s="66"/>
      <c r="O44" s="66" t="s">
        <v>355</v>
      </c>
      <c r="P44" s="66"/>
      <c r="Q44" s="66"/>
      <c r="R44" s="66"/>
      <c r="S44" s="66"/>
      <c r="T44" s="66"/>
      <c r="V44" s="66" t="s">
        <v>304</v>
      </c>
      <c r="W44" s="66"/>
      <c r="X44" s="66"/>
      <c r="Y44" s="66"/>
      <c r="Z44" s="66"/>
      <c r="AA44" s="66"/>
      <c r="AC44" s="66" t="s">
        <v>311</v>
      </c>
      <c r="AD44" s="66"/>
      <c r="AE44" s="66"/>
      <c r="AF44" s="66"/>
      <c r="AG44" s="66"/>
      <c r="AH44" s="66"/>
      <c r="AJ44" s="66" t="s">
        <v>305</v>
      </c>
      <c r="AK44" s="66"/>
      <c r="AL44" s="66"/>
      <c r="AM44" s="66"/>
      <c r="AN44" s="66"/>
      <c r="AO44" s="66"/>
      <c r="AQ44" s="66" t="s">
        <v>356</v>
      </c>
      <c r="AR44" s="66"/>
      <c r="AS44" s="66"/>
      <c r="AT44" s="66"/>
      <c r="AU44" s="66"/>
      <c r="AV44" s="66"/>
      <c r="AX44" s="66" t="s">
        <v>306</v>
      </c>
      <c r="AY44" s="66"/>
      <c r="AZ44" s="66"/>
      <c r="BA44" s="66"/>
      <c r="BB44" s="66"/>
      <c r="BC44" s="66"/>
      <c r="BE44" s="66" t="s">
        <v>307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343</v>
      </c>
      <c r="C45" s="60" t="s">
        <v>295</v>
      </c>
      <c r="D45" s="60" t="s">
        <v>344</v>
      </c>
      <c r="E45" s="60" t="s">
        <v>279</v>
      </c>
      <c r="F45" s="60" t="s">
        <v>276</v>
      </c>
      <c r="H45" s="60"/>
      <c r="I45" s="60" t="s">
        <v>343</v>
      </c>
      <c r="J45" s="60" t="s">
        <v>295</v>
      </c>
      <c r="K45" s="60" t="s">
        <v>278</v>
      </c>
      <c r="L45" s="60" t="s">
        <v>318</v>
      </c>
      <c r="M45" s="60" t="s">
        <v>276</v>
      </c>
      <c r="O45" s="60"/>
      <c r="P45" s="60" t="s">
        <v>343</v>
      </c>
      <c r="Q45" s="60" t="s">
        <v>328</v>
      </c>
      <c r="R45" s="60" t="s">
        <v>278</v>
      </c>
      <c r="S45" s="60" t="s">
        <v>279</v>
      </c>
      <c r="T45" s="60" t="s">
        <v>276</v>
      </c>
      <c r="V45" s="60"/>
      <c r="W45" s="60" t="s">
        <v>313</v>
      </c>
      <c r="X45" s="60" t="s">
        <v>316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316</v>
      </c>
      <c r="AF45" s="60" t="s">
        <v>344</v>
      </c>
      <c r="AG45" s="60" t="s">
        <v>279</v>
      </c>
      <c r="AH45" s="60" t="s">
        <v>276</v>
      </c>
      <c r="AJ45" s="60"/>
      <c r="AK45" s="60" t="s">
        <v>343</v>
      </c>
      <c r="AL45" s="60" t="s">
        <v>295</v>
      </c>
      <c r="AM45" s="60" t="s">
        <v>278</v>
      </c>
      <c r="AN45" s="60" t="s">
        <v>317</v>
      </c>
      <c r="AO45" s="60" t="s">
        <v>276</v>
      </c>
      <c r="AQ45" s="60"/>
      <c r="AR45" s="60" t="s">
        <v>277</v>
      </c>
      <c r="AS45" s="60" t="s">
        <v>295</v>
      </c>
      <c r="AT45" s="60" t="s">
        <v>336</v>
      </c>
      <c r="AU45" s="60" t="s">
        <v>279</v>
      </c>
      <c r="AV45" s="60" t="s">
        <v>276</v>
      </c>
      <c r="AX45" s="60"/>
      <c r="AY45" s="60" t="s">
        <v>277</v>
      </c>
      <c r="AZ45" s="60" t="s">
        <v>295</v>
      </c>
      <c r="BA45" s="60" t="s">
        <v>278</v>
      </c>
      <c r="BB45" s="60" t="s">
        <v>338</v>
      </c>
      <c r="BC45" s="60" t="s">
        <v>276</v>
      </c>
      <c r="BE45" s="60"/>
      <c r="BF45" s="60" t="s">
        <v>313</v>
      </c>
      <c r="BG45" s="60" t="s">
        <v>295</v>
      </c>
      <c r="BH45" s="60" t="s">
        <v>278</v>
      </c>
      <c r="BI45" s="60" t="s">
        <v>345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10.654657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8.3538829999999997</v>
      </c>
      <c r="O46" s="60" t="s">
        <v>357</v>
      </c>
      <c r="P46" s="60">
        <v>600</v>
      </c>
      <c r="Q46" s="60">
        <v>800</v>
      </c>
      <c r="R46" s="60">
        <v>0</v>
      </c>
      <c r="S46" s="60">
        <v>10000</v>
      </c>
      <c r="T46" s="60">
        <v>531.10077000000001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7.6792270000000003E-3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2.1494792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239.57849999999999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59.659443000000003</v>
      </c>
      <c r="AX46" s="60" t="s">
        <v>358</v>
      </c>
      <c r="AY46" s="60"/>
      <c r="AZ46" s="60"/>
      <c r="BA46" s="60"/>
      <c r="BB46" s="60"/>
      <c r="BC46" s="60"/>
      <c r="BE46" s="60" t="s">
        <v>289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5" sqref="G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359</v>
      </c>
      <c r="B2" s="55" t="s">
        <v>360</v>
      </c>
      <c r="C2" s="55" t="s">
        <v>290</v>
      </c>
      <c r="D2" s="55">
        <v>61</v>
      </c>
      <c r="E2" s="55">
        <v>1467.3825999999999</v>
      </c>
      <c r="F2" s="55">
        <v>213.41435000000001</v>
      </c>
      <c r="G2" s="55">
        <v>36.030439999999999</v>
      </c>
      <c r="H2" s="55">
        <v>15.431736000000001</v>
      </c>
      <c r="I2" s="55">
        <v>20.598704999999999</v>
      </c>
      <c r="J2" s="55">
        <v>54.244599999999998</v>
      </c>
      <c r="K2" s="55">
        <v>26.940804</v>
      </c>
      <c r="L2" s="55">
        <v>27.303795000000001</v>
      </c>
      <c r="M2" s="55">
        <v>18.750492000000001</v>
      </c>
      <c r="N2" s="55">
        <v>2.1677255999999998</v>
      </c>
      <c r="O2" s="55">
        <v>9.2227510000000006</v>
      </c>
      <c r="P2" s="55">
        <v>1032.2367999999999</v>
      </c>
      <c r="Q2" s="55">
        <v>17.752078999999998</v>
      </c>
      <c r="R2" s="55">
        <v>487.29232999999999</v>
      </c>
      <c r="S2" s="55">
        <v>158.5274</v>
      </c>
      <c r="T2" s="55">
        <v>3945.1801999999998</v>
      </c>
      <c r="U2" s="55">
        <v>5.7644215000000001</v>
      </c>
      <c r="V2" s="55">
        <v>12.302595</v>
      </c>
      <c r="W2" s="55">
        <v>241.29322999999999</v>
      </c>
      <c r="X2" s="55">
        <v>101.6022</v>
      </c>
      <c r="Y2" s="55">
        <v>1.2398202</v>
      </c>
      <c r="Z2" s="55">
        <v>1.4353845000000001</v>
      </c>
      <c r="AA2" s="55">
        <v>10.660754000000001</v>
      </c>
      <c r="AB2" s="55">
        <v>1.4140524000000001</v>
      </c>
      <c r="AC2" s="55">
        <v>431.69866999999999</v>
      </c>
      <c r="AD2" s="55">
        <v>6.7072349999999998</v>
      </c>
      <c r="AE2" s="55">
        <v>2.7708463999999999</v>
      </c>
      <c r="AF2" s="55">
        <v>2.9643804999999999</v>
      </c>
      <c r="AG2" s="55">
        <v>713.66880000000003</v>
      </c>
      <c r="AH2" s="55">
        <v>217.95714000000001</v>
      </c>
      <c r="AI2" s="55">
        <v>495.71172999999999</v>
      </c>
      <c r="AJ2" s="55">
        <v>1051.4884</v>
      </c>
      <c r="AK2" s="55">
        <v>3308.6129999999998</v>
      </c>
      <c r="AL2" s="55">
        <v>458.93117999999998</v>
      </c>
      <c r="AM2" s="55">
        <v>2653.9549999999999</v>
      </c>
      <c r="AN2" s="55">
        <v>90.374600000000001</v>
      </c>
      <c r="AO2" s="55">
        <v>10.654657</v>
      </c>
      <c r="AP2" s="55">
        <v>8.3520059999999994</v>
      </c>
      <c r="AQ2" s="55">
        <v>2.3026512000000001</v>
      </c>
      <c r="AR2" s="55">
        <v>8.3538829999999997</v>
      </c>
      <c r="AS2" s="55">
        <v>531.10077000000001</v>
      </c>
      <c r="AT2" s="55">
        <v>7.6792270000000003E-3</v>
      </c>
      <c r="AU2" s="55">
        <v>2.1494792</v>
      </c>
      <c r="AV2" s="55">
        <v>239.57849999999999</v>
      </c>
      <c r="AW2" s="55">
        <v>59.659443000000003</v>
      </c>
      <c r="AX2" s="55">
        <v>0.10993481400000001</v>
      </c>
      <c r="AY2" s="55">
        <v>0.65788853000000003</v>
      </c>
      <c r="AZ2" s="55">
        <v>184.33734000000001</v>
      </c>
      <c r="BA2" s="55">
        <v>35.385933000000001</v>
      </c>
      <c r="BB2" s="55">
        <v>14.951028000000001</v>
      </c>
      <c r="BC2" s="55">
        <v>11.676739</v>
      </c>
      <c r="BD2" s="55">
        <v>8.7432499999999997</v>
      </c>
      <c r="BE2" s="55">
        <v>0.54567635000000003</v>
      </c>
      <c r="BF2" s="55">
        <v>2.8324509</v>
      </c>
      <c r="BG2" s="55">
        <v>1.1518281E-3</v>
      </c>
      <c r="BH2" s="55">
        <v>0.10352579000000001</v>
      </c>
      <c r="BI2" s="55">
        <v>7.9655699999999996E-2</v>
      </c>
      <c r="BJ2" s="55">
        <v>0.25388765000000002</v>
      </c>
      <c r="BK2" s="55">
        <v>8.8602166000000004E-5</v>
      </c>
      <c r="BL2" s="55">
        <v>0.58445899999999995</v>
      </c>
      <c r="BM2" s="55">
        <v>3.4283228000000001</v>
      </c>
      <c r="BN2" s="55">
        <v>0.67789716</v>
      </c>
      <c r="BO2" s="55">
        <v>37.867645000000003</v>
      </c>
      <c r="BP2" s="55">
        <v>6.4896469999999997</v>
      </c>
      <c r="BQ2" s="55">
        <v>13.176752</v>
      </c>
      <c r="BR2" s="55">
        <v>47.228969999999997</v>
      </c>
      <c r="BS2" s="55">
        <v>16.636130999999999</v>
      </c>
      <c r="BT2" s="55">
        <v>7.1938339999999998</v>
      </c>
      <c r="BU2" s="55">
        <v>5.3143339999999997E-2</v>
      </c>
      <c r="BV2" s="55">
        <v>4.2856159999999997E-2</v>
      </c>
      <c r="BW2" s="55">
        <v>0.53133260000000004</v>
      </c>
      <c r="BX2" s="55">
        <v>0.83944050000000003</v>
      </c>
      <c r="BY2" s="55">
        <v>0.13848135</v>
      </c>
      <c r="BZ2" s="55">
        <v>8.1236120000000001E-4</v>
      </c>
      <c r="CA2" s="55">
        <v>0.48334840000000001</v>
      </c>
      <c r="CB2" s="55">
        <v>3.0912627000000002E-2</v>
      </c>
      <c r="CC2" s="55">
        <v>0.15735236999999999</v>
      </c>
      <c r="CD2" s="55">
        <v>1.0771686</v>
      </c>
      <c r="CE2" s="55">
        <v>8.7023089999999997E-2</v>
      </c>
      <c r="CF2" s="55">
        <v>0.18374473</v>
      </c>
      <c r="CG2" s="55">
        <v>4.9500000000000003E-7</v>
      </c>
      <c r="CH2" s="55">
        <v>3.4531979999999997E-2</v>
      </c>
      <c r="CI2" s="55">
        <v>1.2664964999999999E-3</v>
      </c>
      <c r="CJ2" s="55">
        <v>2.0178547</v>
      </c>
      <c r="CK2" s="55">
        <v>2.1264933E-2</v>
      </c>
      <c r="CL2" s="55">
        <v>0.57723880000000005</v>
      </c>
      <c r="CM2" s="55">
        <v>2.6632756999999998</v>
      </c>
      <c r="CN2" s="55">
        <v>1857.1039000000001</v>
      </c>
      <c r="CO2" s="55">
        <v>3346.556</v>
      </c>
      <c r="CP2" s="55">
        <v>1838.0261</v>
      </c>
      <c r="CQ2" s="55">
        <v>767.37163999999996</v>
      </c>
      <c r="CR2" s="55">
        <v>268.18691999999999</v>
      </c>
      <c r="CS2" s="55">
        <v>517.07410000000004</v>
      </c>
      <c r="CT2" s="55">
        <v>1806.2005999999999</v>
      </c>
      <c r="CU2" s="55">
        <v>1255.9258</v>
      </c>
      <c r="CV2" s="55">
        <v>1662.4001000000001</v>
      </c>
      <c r="CW2" s="55">
        <v>1334.9110000000001</v>
      </c>
      <c r="CX2" s="55">
        <v>356.94470000000001</v>
      </c>
      <c r="CY2" s="55">
        <v>2307.9375</v>
      </c>
      <c r="CZ2" s="55">
        <v>1363.2814000000001</v>
      </c>
      <c r="DA2" s="55">
        <v>2315.7568000000001</v>
      </c>
      <c r="DB2" s="55">
        <v>2255.1491999999998</v>
      </c>
      <c r="DC2" s="55">
        <v>3510.9533999999999</v>
      </c>
      <c r="DD2" s="55">
        <v>6328.2323999999999</v>
      </c>
      <c r="DE2" s="55">
        <v>1014.0974</v>
      </c>
      <c r="DF2" s="55">
        <v>3290.4349999999999</v>
      </c>
      <c r="DG2" s="55">
        <v>1479.9232999999999</v>
      </c>
      <c r="DH2" s="55">
        <v>58.083126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35.385933000000001</v>
      </c>
      <c r="B6">
        <f>BB2</f>
        <v>14.951028000000001</v>
      </c>
      <c r="C6">
        <f>BC2</f>
        <v>11.676739</v>
      </c>
      <c r="D6">
        <f>BD2</f>
        <v>8.7432499999999997</v>
      </c>
    </row>
    <row r="7" spans="1:113" x14ac:dyDescent="0.3">
      <c r="B7">
        <f>ROUND(B6/MAX($B$6,$C$6,$D$6),1)</f>
        <v>1</v>
      </c>
      <c r="C7">
        <f>ROUND(C6/MAX($B$6,$C$6,$D$6),1)</f>
        <v>0.8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9" sqref="L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21921</v>
      </c>
      <c r="C2" s="51">
        <f ca="1">YEAR(TODAY())-YEAR(B2)+IF(TODAY()&gt;=DATE(YEAR(TODAY()),MONTH(B2),DAY(B2)),0,-1)</f>
        <v>61</v>
      </c>
      <c r="E2" s="47">
        <v>158.1</v>
      </c>
      <c r="F2" s="48" t="s">
        <v>275</v>
      </c>
      <c r="G2" s="47">
        <v>49.6</v>
      </c>
      <c r="H2" s="46" t="s">
        <v>40</v>
      </c>
      <c r="I2" s="67">
        <f>ROUND(G3/E3^2,1)</f>
        <v>19.8</v>
      </c>
    </row>
    <row r="3" spans="1:9" x14ac:dyDescent="0.3">
      <c r="E3" s="46">
        <f>E2/100</f>
        <v>1.581</v>
      </c>
      <c r="F3" s="46" t="s">
        <v>39</v>
      </c>
      <c r="G3" s="46">
        <f>G2</f>
        <v>49.6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44376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황미숙, ID : H1900789)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09:44:37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44376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61</v>
      </c>
      <c r="G12" s="89"/>
      <c r="H12" s="89"/>
      <c r="I12" s="89"/>
      <c r="K12" s="118">
        <f>'개인정보 및 신체계측 입력'!E2</f>
        <v>158.1</v>
      </c>
      <c r="L12" s="119"/>
      <c r="M12" s="112">
        <f>'개인정보 및 신체계측 입력'!G2</f>
        <v>49.6</v>
      </c>
      <c r="N12" s="113"/>
      <c r="O12" s="108" t="s">
        <v>270</v>
      </c>
      <c r="P12" s="102"/>
      <c r="Q12" s="85">
        <f>'개인정보 및 신체계측 입력'!I2</f>
        <v>19.8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황미숙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70.274000000000001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11.864000000000001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17.861999999999998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1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0.6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10.7</v>
      </c>
      <c r="L72" s="34" t="s">
        <v>52</v>
      </c>
      <c r="M72" s="34">
        <f>ROUND('DRIs DATA'!K8,1)</f>
        <v>5.7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64.97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102.52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101.6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94.27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89.21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220.57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106.55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2021-08-24T02:11:54Z</dcterms:modified>
</cp:coreProperties>
</file>