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<sst xmlns="http://schemas.openxmlformats.org/spreadsheetml/2006/main" count="692" uniqueCount="337">
  <si>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</si>
  <si>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</si>
  <si>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</si>
  <si>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</si>
  <si>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</si>
  <si>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</si>
  <si>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</si>
  <si>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</si>
  <si>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</si>
  <si>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</si>
  <si>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</si>
  <si>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</si>
  <si>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</si>
  <si>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</si>
  <si>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</si>
  <si>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</si>
  <si>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</si>
  <si>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</si>
  <si>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</si>
  <si>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</si>
  <si>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</si>
  <si>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</si>
  <si>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</si>
  <si>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</si>
  <si>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</si>
  <si>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</si>
  <si>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</si>
  <si>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</si>
  <si>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</si>
  <si>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</si>
  <si>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</si>
  <si>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</si>
  <si>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</si>
  <si>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</si>
  <si>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</si>
  <si>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</si>
  <si>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</si>
  <si>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</si>
  <si>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</si>
  <si>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</si>
  <si>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</si>
  <si>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</si>
  <si>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</si>
  <si>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</si>
  <si>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</si>
  <si>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</si>
  <si>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</si>
  <si>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</si>
  <si>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</si>
  <si>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</si>
  <si>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</si>
  <si>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</si>
  <si>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</si>
  <si>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</si>
  <si>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</si>
  <si>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</si>
  <si>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</si>
  <si>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</si>
  <si>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</si>
  <si>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</si>
  <si>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</si>
  <si>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</si>
  <si>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</si>
  <si>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</si>
  <si>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</si>
  <si>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</si>
  <si>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</si>
  <si>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</si>
  <si>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</si>
  <si>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</si>
  <si>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</si>
  <si>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</si>
  <si>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</si>
  <si>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</si>
  <si>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</si>
  <si>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</si>
  <si>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</si>
  <si>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</si>
  <si>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</si>
  <si>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</si>
  <si>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</si>
  <si>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</si>
  <si>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</si>
  <si>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</si>
  <si>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</si>
  <si>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</si>
  <si>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</si>
  <si>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</si>
  <si>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</si>
  <si>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</si>
  <si>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</si>
  <si>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</si>
  <si>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</si>
  <si>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</si>
  <si>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</si>
  <si>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</si>
  <si>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</si>
  <si>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</si>
  <si>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</si>
  <si>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</si>
  <si>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</si>
  <si>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</si>
  <si>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</si>
  <si>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</si>
  <si>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</si>
  <si>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</si>
  <si>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</si>
  <si>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</si>
  <si>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</si>
  <si>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</si>
  <si>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</si>
  <si>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</si>
  <si>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</si>
  <si>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</si>
  <si>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</si>
  <si>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</si>
  <si>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</si>
  <si>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</si>
  <si>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</si>
  <si>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</si>
  <si>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</si>
  <si>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</si>
  <si>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</si>
  <si>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</si>
  <si>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</si>
  <si>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</si>
  <si>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</si>
  <si>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</si>
  <si>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</si>
  <si>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</si>
  <si>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</si>
  <si>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</si>
  <si>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</si>
  <si>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</si>
  <si>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</si>
  <si>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</si>
  <si>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</si>
  <si>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</si>
  <si>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</si>
  <si>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</si>
  <si>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</si>
  <si>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</si>
  <si>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</si>
  <si>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</si>
  <si>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</si>
  <si>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</si>
  <si>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</si>
  <si>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</si>
  <si>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</si>
  <si>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</si>
  <si>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</si>
  <si>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</si>
  <si>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</si>
  <si>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</si>
  <si>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</si>
  <si>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</si>
  <si>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</si>
  <si>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</si>
  <si>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</si>
  <si>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</si>
  <si>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</si>
  <si>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</si>
  <si>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</si>
  <si>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</si>
  <si>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</si>
  <si>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</si>
  <si>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</si>
  <si>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</si>
  <si>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</si>
  <si>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</si>
  <si>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</si>
  <si>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</si>
  <si>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</si>
  <si>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</si>
  <si>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</si>
  <si>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</si>
  <si>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</si>
  <si>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</si>
  <si>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</si>
  <si>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</si>
  <si>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</si>
  <si>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</si>
  <si>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</si>
  <si>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</si>
  <si>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</si>
  <si>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</si>
  <si>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</si>
  <si>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</si>
  <si>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</si>
  <si>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</si>
  <si>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</si>
  <si>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</si>
  <si>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</si>
  <si>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</si>
  <si>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</si>
  <si>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</si>
  <si>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</si>
  <si>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</si>
  <si>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</si>
  <si>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</si>
  <si>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</si>
  <si>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</si>
  <si>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</si>
  <si>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</si>
  <si>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</si>
  <si>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</si>
  <si>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</si>
  <si>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</si>
  <si>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</si>
  <si>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</si>
  <si>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</si>
  <si>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</si>
  <si>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</si>
  <si>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</si>
  <si>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</si>
  <si>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</si>
  <si>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</si>
  <si>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</si>
  <si>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</si>
  <si>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</si>
  <si>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</si>
  <si>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</si>
  <si>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</si>
  <si>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</si>
  <si>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</si>
  <si>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</si>
  <si>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</si>
  <si>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</si>
  <si>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</si>
  <si>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</si>
  <si>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</si>
  <si>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</si>
  <si>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</si>
  <si>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</si>
  <si>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</si>
  <si>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</si>
  <si>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</si>
  <si>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</si>
  <si>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</si>
  <si>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</si>
  <si>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</si>
  <si>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</si>
  <si>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</si>
  <si>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</si>
  <si>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</si>
  <si>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</si>
  <si>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</si>
  <si>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</si>
  <si>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</si>
  <si>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</si>
  <si>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</si>
  <si>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</si>
  <si>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</si>
  <si>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</si>
  <si>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</si>
  <si>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</si>
  <si>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</si>
  <si>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</si>
  <si>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</si>
  <si>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</si>
  <si>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</si>
  <si>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</si>
  <si>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</si>
  <si>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</si>
  <si>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</si>
  <si>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</si>
  <si>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</si>
  <si>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</si>
  <si>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</si>
  <si>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</si>
  <si>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</si>
  <si>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</si>
  <si>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</si>
  <si>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</si>
  <si>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</si>
  <si>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</si>
  <si>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</si>
  <si>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</si>
  <si>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</si>
  <si>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</si>
  <si>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</si>
  <si>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</si>
  <si>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</si>
  <si>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</si>
  <si>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</si>
  <si>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</si>
  <si>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</si>
  <si>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</si>
  <si>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</si>
  <si>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</si>
  <si>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</si>
  <si>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</si>
  <si>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</si>
  <si>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</si>
  <si>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</si>
  <si>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</si>
  <si>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</si>
  <si>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</si>
  <si>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</si>
  <si>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</si>
  <si>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</si>
  <si>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</si>
  <si>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</si>
  <si>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</si>
  <si>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</si>
  <si>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</si>
  <si>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</si>
  <si>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</si>
  <si>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</si>
  <si>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</si>
  <si>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</si>
  <si>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</si>
  <si>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</si>
  <si>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</si>
  <si>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</si>
  <si>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</si>
  <si>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</si>
  <si>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</si>
  <si>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</si>
  <si>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</si>
  <si>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</si>
  <si>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</si>
  <si>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</si>
  <si>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</si>
  <si>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</si>
  <si>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</si>
  <si>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</si>
  <si>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</si>
  <si>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</si>
  <si>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</si>
  <si>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</si>
  <si>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</si>
  <si>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</si>
  <si>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이채현, ID : H1900791)</t>
  </si>
  <si>
    <t>2021년 08월 24일 09:47:14</t>
  </si>
  <si>
    <t>H1900791</t>
  </si>
  <si>
    <t>이채현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</si>
</sst>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30.782582999999999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1.5176163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1.8916759999999999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614.22059999999999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1628.8825999999999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238.89473000000001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53.958979999999997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4.9716610000000001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293.87878000000001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8.9757659999999996E-3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1.4642360999999999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10.212515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114.982506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34.681778000000001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4.9660000000000002</c:v>
                </c:pt>
                <c:pt idx="1">
                  <c:v>8.5809999999999995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7.0895333000000003</c:v>
                </c:pt>
                <c:pt idx="1">
                  <c:v>5.3907090000000002</c:v>
                </c:pt>
                <c:pt idx="2">
                  <c:v>3.6731726999999998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272.68173000000002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7.457166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74.275999999999996</c:v>
                </c:pt>
                <c:pt idx="1">
                  <c:v>10.526</c:v>
                </c:pt>
                <c:pt idx="2">
                  <c:v>15.199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914.14733999999999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51.4938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390.35892000000001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2.5710204000000001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2562.6752999999999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6.2163940000000002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0.72610710000000001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103.64407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0.76717109999999999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6.8227479999999998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0.72610710000000001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242.43102999999999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3.1422626999999999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이채현, ID : H1900791)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09:47:14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914.14733999999999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30.782582999999999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10.212515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74.275999999999996</v>
      </c>
      <c r="G8" s="59">
        <f>'DRIs DATA 입력'!G8</f>
        <v>10.526</v>
      </c>
      <c r="H8" s="59">
        <f>'DRIs DATA 입력'!H8</f>
        <v>15.199</v>
      </c>
      <c r="I8" s="55"/>
      <c r="J8" s="59" t="s">
        <v>215</v>
      </c>
      <c r="K8" s="59">
        <f>'DRIs DATA 입력'!K8</f>
        <v>4.9660000000000002</v>
      </c>
      <c r="L8" s="59">
        <f>'DRIs DATA 입력'!L8</f>
        <v>8.5809999999999995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272.68173000000002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7.457166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2.5710204000000001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103.64407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51.4938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0.77162503999999998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0.76717109999999999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6.8227479999999998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0.72610710000000001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242.43102999999999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3.1422626999999999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1.5176163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1.8916759999999999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390.35892000000001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614.22059999999999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2562.6752999999999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1628.8825999999999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238.89473000000001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53.958979999999997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6.2163940000000002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4.9716610000000001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293.87878000000001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8.9757659999999996E-3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1.4642360999999999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114.982506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34.681778000000001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1" sqref="H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296</v>
      </c>
      <c r="H1" s="55" t="s">
        <v>334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327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914.14733999999999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30.782582999999999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10.212515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303</v>
      </c>
      <c r="F8" s="60">
        <v>74.275999999999996</v>
      </c>
      <c r="G8" s="60">
        <v>10.526</v>
      </c>
      <c r="H8" s="60">
        <v>15.199</v>
      </c>
      <c r="J8" s="60" t="s">
        <v>303</v>
      </c>
      <c r="K8" s="60">
        <v>4.9660000000000002</v>
      </c>
      <c r="L8" s="60">
        <v>8.5809999999999995</v>
      </c>
    </row>
    <row r="13" spans="1:27" x14ac:dyDescent="0.3">
      <c r="A13" s="61" t="s">
        <v>329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272.68173000000002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7.457166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2.5710204000000001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103.64407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331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301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51.4938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0.77162503999999998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0.76717109999999999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6.8227479999999998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0.72610710000000001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242.43102999999999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3.1422626999999999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1.5176163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1.8916759999999999</v>
      </c>
    </row>
    <row r="33" spans="1:68" x14ac:dyDescent="0.3">
      <c r="A33" s="61" t="s">
        <v>314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390.35892000000001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614.22059999999999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2562.6752999999999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1628.8825999999999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238.89473000000001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53.958979999999997</v>
      </c>
    </row>
    <row r="43" spans="1:68" x14ac:dyDescent="0.3">
      <c r="A43" s="61" t="s">
        <v>318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332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324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6.2163940000000002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4.9716610000000001</v>
      </c>
      <c r="O46" s="60" t="s">
        <v>326</v>
      </c>
      <c r="P46" s="60">
        <v>600</v>
      </c>
      <c r="Q46" s="60">
        <v>800</v>
      </c>
      <c r="R46" s="60">
        <v>0</v>
      </c>
      <c r="S46" s="60">
        <v>10000</v>
      </c>
      <c r="T46" s="60">
        <v>293.87878000000001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8.9757659999999996E-3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1.4642360999999999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114.982506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34.681778000000001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295</v>
      </c>
      <c r="D2" s="55">
        <v>52</v>
      </c>
      <c r="E2" s="55">
        <v>914.14733999999999</v>
      </c>
      <c r="F2" s="55">
        <v>150.43582000000001</v>
      </c>
      <c r="G2" s="55">
        <v>21.318327</v>
      </c>
      <c r="H2" s="55">
        <v>9.8835770000000007</v>
      </c>
      <c r="I2" s="55">
        <v>11.434749999999999</v>
      </c>
      <c r="J2" s="55">
        <v>30.782582999999999</v>
      </c>
      <c r="K2" s="55">
        <v>15.483447999999999</v>
      </c>
      <c r="L2" s="55">
        <v>15.299135</v>
      </c>
      <c r="M2" s="55">
        <v>10.212515</v>
      </c>
      <c r="N2" s="55">
        <v>1.0085584000000001</v>
      </c>
      <c r="O2" s="55">
        <v>5.2399763999999998</v>
      </c>
      <c r="P2" s="55">
        <v>509.15410000000003</v>
      </c>
      <c r="Q2" s="55">
        <v>11.990481000000001</v>
      </c>
      <c r="R2" s="55">
        <v>272.68173000000002</v>
      </c>
      <c r="S2" s="55">
        <v>85.908699999999996</v>
      </c>
      <c r="T2" s="55">
        <v>2241.2761</v>
      </c>
      <c r="U2" s="55">
        <v>2.5710204000000001</v>
      </c>
      <c r="V2" s="55">
        <v>7.457166</v>
      </c>
      <c r="W2" s="55">
        <v>103.64407</v>
      </c>
      <c r="X2" s="55">
        <v>51.4938</v>
      </c>
      <c r="Y2" s="55">
        <v>0.77162503999999998</v>
      </c>
      <c r="Z2" s="55">
        <v>0.76717109999999999</v>
      </c>
      <c r="AA2" s="55">
        <v>6.8227479999999998</v>
      </c>
      <c r="AB2" s="55">
        <v>0.72610710000000001</v>
      </c>
      <c r="AC2" s="55">
        <v>242.43102999999999</v>
      </c>
      <c r="AD2" s="55">
        <v>3.1422626999999999</v>
      </c>
      <c r="AE2" s="55">
        <v>1.5176163</v>
      </c>
      <c r="AF2" s="55">
        <v>1.8916759999999999</v>
      </c>
      <c r="AG2" s="55">
        <v>390.35892000000001</v>
      </c>
      <c r="AH2" s="55">
        <v>132.97040000000001</v>
      </c>
      <c r="AI2" s="55">
        <v>257.38852000000003</v>
      </c>
      <c r="AJ2" s="55">
        <v>614.22059999999999</v>
      </c>
      <c r="AK2" s="55">
        <v>2562.6752999999999</v>
      </c>
      <c r="AL2" s="55">
        <v>238.89473000000001</v>
      </c>
      <c r="AM2" s="55">
        <v>1628.8825999999999</v>
      </c>
      <c r="AN2" s="55">
        <v>53.958979999999997</v>
      </c>
      <c r="AO2" s="55">
        <v>6.2163940000000002</v>
      </c>
      <c r="AP2" s="55">
        <v>4.8668959999999997</v>
      </c>
      <c r="AQ2" s="55">
        <v>1.3494976999999999</v>
      </c>
      <c r="AR2" s="55">
        <v>4.9716610000000001</v>
      </c>
      <c r="AS2" s="55">
        <v>293.87878000000001</v>
      </c>
      <c r="AT2" s="55">
        <v>8.9757659999999996E-3</v>
      </c>
      <c r="AU2" s="55">
        <v>1.4642360999999999</v>
      </c>
      <c r="AV2" s="55">
        <v>114.982506</v>
      </c>
      <c r="AW2" s="55">
        <v>34.681778000000001</v>
      </c>
      <c r="AX2" s="55">
        <v>8.0935225E-2</v>
      </c>
      <c r="AY2" s="55">
        <v>0.40433915999999998</v>
      </c>
      <c r="AZ2" s="55">
        <v>102.330376</v>
      </c>
      <c r="BA2" s="55">
        <v>16.156656000000002</v>
      </c>
      <c r="BB2" s="55">
        <v>7.0895333000000003</v>
      </c>
      <c r="BC2" s="55">
        <v>5.3907090000000002</v>
      </c>
      <c r="BD2" s="55">
        <v>3.6731726999999998</v>
      </c>
      <c r="BE2" s="55">
        <v>0.21699235</v>
      </c>
      <c r="BF2" s="55">
        <v>0.94299529999999998</v>
      </c>
      <c r="BG2" s="55">
        <v>1.1101958E-2</v>
      </c>
      <c r="BH2" s="55">
        <v>5.4563303E-2</v>
      </c>
      <c r="BI2" s="55">
        <v>4.0548235000000002E-2</v>
      </c>
      <c r="BJ2" s="55">
        <v>0.11768906</v>
      </c>
      <c r="BK2" s="55">
        <v>8.5399680000000004E-4</v>
      </c>
      <c r="BL2" s="55">
        <v>0.24553396</v>
      </c>
      <c r="BM2" s="55">
        <v>1.6463467000000001</v>
      </c>
      <c r="BN2" s="55">
        <v>0.40405180000000002</v>
      </c>
      <c r="BO2" s="55">
        <v>19.280830000000002</v>
      </c>
      <c r="BP2" s="55">
        <v>3.1511429999999998</v>
      </c>
      <c r="BQ2" s="55">
        <v>6.2409600000000003</v>
      </c>
      <c r="BR2" s="55">
        <v>20.743255999999999</v>
      </c>
      <c r="BS2" s="55">
        <v>8.4046939999999992</v>
      </c>
      <c r="BT2" s="55">
        <v>3.9227981999999999</v>
      </c>
      <c r="BU2" s="55">
        <v>2.6379716000000001E-2</v>
      </c>
      <c r="BV2" s="55">
        <v>1.1490103999999999E-2</v>
      </c>
      <c r="BW2" s="55">
        <v>0.26504610000000001</v>
      </c>
      <c r="BX2" s="55">
        <v>0.39704814999999999</v>
      </c>
      <c r="BY2" s="55">
        <v>5.8306623000000002E-2</v>
      </c>
      <c r="BZ2" s="55">
        <v>2.3410784999999999E-4</v>
      </c>
      <c r="CA2" s="55">
        <v>0.20457965</v>
      </c>
      <c r="CB2" s="55">
        <v>4.2112004000000001E-3</v>
      </c>
      <c r="CC2" s="55">
        <v>4.5650679999999999E-2</v>
      </c>
      <c r="CD2" s="55">
        <v>0.4865023</v>
      </c>
      <c r="CE2" s="55">
        <v>1.9767513E-2</v>
      </c>
      <c r="CF2" s="55">
        <v>7.4781769999999997E-2</v>
      </c>
      <c r="CG2" s="55">
        <v>4.9500000000000003E-7</v>
      </c>
      <c r="CH2" s="55">
        <v>9.6207540000000005E-3</v>
      </c>
      <c r="CI2" s="55">
        <v>2.5328374000000002E-3</v>
      </c>
      <c r="CJ2" s="55">
        <v>1.0963627</v>
      </c>
      <c r="CK2" s="55">
        <v>2.7913618999999999E-3</v>
      </c>
      <c r="CL2" s="55">
        <v>0.25220922000000001</v>
      </c>
      <c r="CM2" s="55">
        <v>1.2417834999999999</v>
      </c>
      <c r="CN2" s="55">
        <v>1011.8773</v>
      </c>
      <c r="CO2" s="55">
        <v>1785.4717000000001</v>
      </c>
      <c r="CP2" s="55">
        <v>873.87599999999998</v>
      </c>
      <c r="CQ2" s="55">
        <v>402.83487000000002</v>
      </c>
      <c r="CR2" s="55">
        <v>154.18785</v>
      </c>
      <c r="CS2" s="55">
        <v>300.03348</v>
      </c>
      <c r="CT2" s="55">
        <v>977.77139999999997</v>
      </c>
      <c r="CU2" s="55">
        <v>626.30240000000003</v>
      </c>
      <c r="CV2" s="55">
        <v>997.03970000000004</v>
      </c>
      <c r="CW2" s="55">
        <v>653.75933999999995</v>
      </c>
      <c r="CX2" s="55">
        <v>197.71358000000001</v>
      </c>
      <c r="CY2" s="55">
        <v>1324.3629000000001</v>
      </c>
      <c r="CZ2" s="55">
        <v>720.50714000000005</v>
      </c>
      <c r="DA2" s="55">
        <v>1212.4684</v>
      </c>
      <c r="DB2" s="55">
        <v>1276.9412</v>
      </c>
      <c r="DC2" s="55">
        <v>1757.1837</v>
      </c>
      <c r="DD2" s="55">
        <v>3165.2004000000002</v>
      </c>
      <c r="DE2" s="55">
        <v>476.84244000000001</v>
      </c>
      <c r="DF2" s="55">
        <v>1888.557</v>
      </c>
      <c r="DG2" s="55">
        <v>717.03179999999998</v>
      </c>
      <c r="DH2" s="55">
        <v>28.347439000000001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16.156656000000002</v>
      </c>
      <c r="B6">
        <f>BB2</f>
        <v>7.0895333000000003</v>
      </c>
      <c r="C6">
        <f>BC2</f>
        <v>5.3907090000000002</v>
      </c>
      <c r="D6">
        <f>BD2</f>
        <v>3.6731726999999998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25329</v>
      </c>
      <c r="C2" s="51">
        <f ca="1">YEAR(TODAY())-YEAR(B2)+IF(TODAY()&gt;=DATE(YEAR(TODAY()),MONTH(B2),DAY(B2)),0,-1)</f>
        <v>52</v>
      </c>
      <c r="E2" s="47">
        <v>164.5</v>
      </c>
      <c r="F2" s="48" t="s">
        <v>275</v>
      </c>
      <c r="G2" s="47">
        <v>48</v>
      </c>
      <c r="H2" s="46" t="s">
        <v>40</v>
      </c>
      <c r="I2" s="67">
        <f>ROUND(G3/E3^2,1)</f>
        <v>17.7</v>
      </c>
    </row>
    <row r="3" spans="1:9" x14ac:dyDescent="0.3">
      <c r="E3" s="46">
        <f>E2/100</f>
        <v>1.645</v>
      </c>
      <c r="F3" s="46" t="s">
        <v>39</v>
      </c>
      <c r="G3" s="46">
        <f>G2</f>
        <v>48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이채현, ID : H1900791)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09:47:14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52</v>
      </c>
      <c r="G12" s="89"/>
      <c r="H12" s="89"/>
      <c r="I12" s="89"/>
      <c r="K12" s="118">
        <f>'개인정보 및 신체계측 입력'!E2</f>
        <v>164.5</v>
      </c>
      <c r="L12" s="119"/>
      <c r="M12" s="112">
        <f>'개인정보 및 신체계측 입력'!G2</f>
        <v>48</v>
      </c>
      <c r="N12" s="113"/>
      <c r="O12" s="108" t="s">
        <v>270</v>
      </c>
      <c r="P12" s="102"/>
      <c r="Q12" s="85">
        <f>'개인정보 및 신체계측 입력'!I2</f>
        <v>17.7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이채현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74.275999999999996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10.526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15.199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0.5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8.6</v>
      </c>
      <c r="L72" s="34" t="s">
        <v>52</v>
      </c>
      <c r="M72" s="34">
        <f>ROUND('DRIs DATA'!K8,1)</f>
        <v>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36.36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62.14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51.49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48.41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48.79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170.85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62.16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2021-08-24T02:14:02Z</dcterms:modified>
</cp:coreProperties>
</file>