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<sst xmlns="http://schemas.openxmlformats.org/spreadsheetml/2006/main" count="692" uniqueCount="337">
  <si>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</si>
  <si>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</si>
  <si>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</si>
  <si>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</si>
  <si>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</si>
  <si>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</si>
  <si>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</si>
  <si>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</si>
  <si>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</si>
  <si>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</si>
  <si>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</si>
  <si>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</si>
  <si>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</si>
  <si>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</si>
  <si>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</si>
  <si>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</si>
  <si>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</si>
  <si>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</si>
  <si>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</si>
  <si>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</si>
  <si>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</si>
  <si>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</si>
  <si>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</si>
  <si>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</si>
  <si>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</si>
  <si>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</si>
  <si>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</si>
  <si>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</si>
  <si>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</si>
  <si>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</si>
  <si>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</si>
  <si>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</si>
  <si>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</si>
  <si>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</si>
  <si>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</si>
  <si>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</si>
  <si>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</si>
  <si>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</si>
  <si>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</si>
  <si>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</si>
  <si>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</si>
  <si>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</si>
  <si>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</si>
  <si>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</si>
  <si>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</si>
  <si>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</si>
  <si>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</si>
  <si>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</si>
  <si>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</si>
  <si>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</si>
  <si>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</si>
  <si>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</si>
  <si>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</si>
  <si>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</si>
  <si>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</si>
  <si>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</si>
  <si>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</si>
  <si>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</si>
  <si>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</si>
  <si>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</si>
  <si>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</si>
  <si>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</si>
  <si>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</si>
  <si>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</si>
  <si>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</si>
  <si>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</si>
  <si>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</si>
  <si>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</si>
  <si>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</si>
  <si>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</si>
  <si>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</si>
  <si>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</si>
  <si>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</si>
  <si>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</si>
  <si>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</si>
  <si>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</si>
  <si>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</si>
  <si>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</si>
  <si>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</si>
  <si>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</si>
  <si>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</si>
  <si>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</si>
  <si>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</si>
  <si>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</si>
  <si>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</si>
  <si>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</si>
  <si>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</si>
  <si>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</si>
  <si>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</si>
  <si>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</si>
  <si>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</si>
  <si>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</si>
  <si>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</si>
  <si>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</si>
  <si>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</si>
  <si>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</si>
  <si>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</si>
  <si>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</si>
  <si>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</si>
  <si>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</si>
  <si>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</si>
  <si>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</si>
  <si>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</si>
  <si>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</si>
  <si>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</si>
  <si>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</si>
  <si>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</si>
  <si>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</si>
  <si>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</si>
  <si>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</si>
  <si>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</si>
  <si>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</si>
  <si>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</si>
  <si>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</si>
  <si>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</si>
  <si>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</si>
  <si>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</si>
  <si>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</si>
  <si>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</si>
  <si>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</si>
  <si>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</si>
  <si>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</si>
  <si>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</si>
  <si>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</si>
  <si>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</si>
  <si>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</si>
  <si>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</si>
  <si>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</si>
  <si>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</si>
  <si>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</si>
  <si>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</si>
  <si>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</si>
  <si>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</si>
  <si>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</si>
  <si>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</si>
  <si>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</si>
  <si>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</si>
  <si>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</si>
  <si>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</si>
  <si>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</si>
  <si>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</si>
  <si>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</si>
  <si>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</si>
  <si>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</si>
  <si>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</si>
  <si>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</si>
  <si>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</si>
  <si>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</si>
  <si>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</si>
  <si>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</si>
  <si>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</si>
  <si>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</si>
  <si>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</si>
  <si>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</si>
  <si>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</si>
  <si>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</si>
  <si>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</si>
  <si>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</si>
  <si>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</si>
  <si>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</si>
  <si>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</si>
  <si>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</si>
  <si>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</si>
  <si>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</si>
  <si>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</si>
  <si>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</si>
  <si>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</si>
  <si>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</si>
  <si>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</si>
  <si>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</si>
  <si>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</si>
  <si>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</si>
  <si>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</si>
  <si>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</si>
  <si>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</si>
  <si>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</si>
  <si>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</si>
  <si>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</si>
  <si>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</si>
  <si>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</si>
  <si>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</si>
  <si>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</si>
  <si>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</si>
  <si>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</si>
  <si>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</si>
  <si>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</si>
  <si>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</si>
  <si>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</si>
  <si>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</si>
  <si>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</si>
  <si>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</si>
  <si>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</si>
  <si>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</si>
  <si>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</si>
  <si>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</si>
  <si>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</si>
  <si>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</si>
  <si>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</si>
  <si>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</si>
  <si>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</si>
  <si>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</si>
  <si>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</si>
  <si>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</si>
  <si>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</si>
  <si>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</si>
  <si>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</si>
  <si>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</si>
  <si>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</si>
  <si>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</si>
  <si>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</si>
  <si>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</si>
  <si>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</si>
  <si>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</si>
  <si>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</si>
  <si>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</si>
  <si>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</si>
  <si>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</si>
  <si>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</si>
  <si>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</si>
  <si>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</si>
  <si>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</si>
  <si>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</si>
  <si>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</si>
  <si>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</si>
  <si>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</si>
  <si>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</si>
  <si>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</si>
  <si>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</si>
  <si>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</si>
  <si>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</si>
  <si>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</si>
  <si>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</si>
  <si>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</si>
  <si>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</si>
  <si>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</si>
  <si>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</si>
  <si>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</si>
  <si>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</si>
  <si>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</si>
  <si>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</si>
  <si>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</si>
  <si>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</si>
  <si>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</si>
  <si>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</si>
  <si>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</si>
  <si>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</si>
  <si>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</si>
  <si>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</si>
  <si>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</si>
  <si>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</si>
  <si>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</si>
  <si>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</si>
  <si>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</si>
  <si>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</si>
  <si>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</si>
  <si>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</si>
  <si>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</si>
  <si>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</si>
  <si>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</si>
  <si>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</si>
  <si>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</si>
  <si>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</si>
  <si>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</si>
  <si>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</si>
  <si>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</si>
  <si>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</si>
  <si>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</si>
  <si>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</si>
  <si>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</si>
  <si>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</si>
  <si>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</si>
  <si>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</si>
  <si>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</si>
  <si>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</si>
  <si>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</si>
  <si>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</si>
  <si>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</si>
  <si>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</si>
  <si>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</si>
  <si>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</si>
  <si>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</si>
  <si>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</si>
  <si>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</si>
  <si>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</si>
  <si>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</si>
  <si>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</si>
  <si>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</si>
  <si>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</si>
  <si>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</si>
  <si>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</si>
  <si>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</si>
  <si>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</si>
  <si>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</si>
  <si>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</si>
  <si>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</si>
  <si>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</si>
  <si>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</si>
  <si>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</si>
  <si>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</si>
  <si>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</si>
  <si>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</si>
  <si>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</si>
  <si>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</si>
  <si>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</si>
  <si>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</si>
  <si>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</si>
  <si>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</si>
  <si>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(설문지 : FFQ 95문항 설문지, 사용자 : 임영숙, ID : H1900793)</t>
  </si>
  <si>
    <t>출력시각</t>
    <phoneticPr fontId="1" type="noConversion"/>
  </si>
  <si>
    <t>2021년 08월 24일 15:30:35</t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</si>
  <si>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</si>
  <si>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</si>
  <si>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</si>
  <si>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</si>
  <si>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</si>
  <si>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</si>
  <si>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</si>
  <si>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</si>
  <si>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</si>
  <si>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</si>
  <si>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</si>
  <si>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</si>
  <si>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</si>
  <si>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</si>
  <si>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</si>
  <si>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</si>
  <si>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</si>
  <si>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</si>
  <si>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</si>
  <si>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</si>
  <si>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</si>
  <si>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</si>
  <si>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</si>
  <si>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</si>
  <si>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H1900793</t>
  </si>
  <si>
    <t>임영숙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</si>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</sst>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75.282060000000001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4.2346344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11.670712999999999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1494.5573999999999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4794.6684999999998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316.44159999999999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198.8571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11.573007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2192.5731999999998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0.25482880000000002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3.4835371999999998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33.096299999999999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143.02422999999999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75.271000000000001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3.4769999999999999</c:v>
                </c:pt>
                <c:pt idx="1">
                  <c:v>8.24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15.87471</c:v>
                </c:pt>
                <c:pt idx="1">
                  <c:v>16.910639</c:v>
                </c:pt>
                <c:pt idx="2">
                  <c:v>19.178318000000001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616.65099999999995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22.365435000000002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72.608000000000004</c:v>
                </c:pt>
                <c:pt idx="1">
                  <c:v>11.624000000000001</c:v>
                </c:pt>
                <c:pt idx="2">
                  <c:v>15.766999999999999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2201.6030000000001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297.17484000000002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841.39290000000005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5.2218312999999998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3641.2411999999999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18.412479999999999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2.4943206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232.04140000000001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1.6724539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19.927188999999998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2.4943206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564.92079999999999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13.223808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임영숙, ID : H1900793)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15:30:35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2201.6030000000001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75.282060000000001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33.096299999999999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72.608000000000004</v>
      </c>
      <c r="G8" s="59">
        <f>'DRIs DATA 입력'!G8</f>
        <v>11.624000000000001</v>
      </c>
      <c r="H8" s="59">
        <f>'DRIs DATA 입력'!H8</f>
        <v>15.766999999999999</v>
      </c>
      <c r="I8" s="55"/>
      <c r="J8" s="59" t="s">
        <v>215</v>
      </c>
      <c r="K8" s="59">
        <f>'DRIs DATA 입력'!K8</f>
        <v>3.4769999999999999</v>
      </c>
      <c r="L8" s="59">
        <f>'DRIs DATA 입력'!L8</f>
        <v>8.24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616.65099999999995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22.365435000000002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5.2218312999999998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232.04140000000001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297.17484000000002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1.8828962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1.6724539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19.927188999999998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2.4943206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564.92079999999999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13.223808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4.2346344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11.670712999999999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841.39290000000005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1494.5573999999999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3641.2411999999999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4794.6684999999998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316.44159999999999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198.8571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18.412479999999999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11.573007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2192.5731999999998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0.25482880000000002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3.4835371999999998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143.02422999999999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75.271000000000001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306</v>
      </c>
      <c r="B1" s="55" t="s">
        <v>307</v>
      </c>
      <c r="G1" s="56" t="s">
        <v>308</v>
      </c>
      <c r="H1" s="55" t="s">
        <v>309</v>
      </c>
    </row>
    <row r="3" spans="1:27" x14ac:dyDescent="0.3">
      <c r="A3" s="65" t="s">
        <v>310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311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312</v>
      </c>
      <c r="V4" s="66"/>
      <c r="W4" s="66"/>
      <c r="X4" s="66"/>
      <c r="Y4" s="66"/>
      <c r="Z4" s="66"/>
    </row>
    <row r="5" spans="1:27" x14ac:dyDescent="0.3">
      <c r="A5" s="60"/>
      <c r="B5" s="60" t="s">
        <v>313</v>
      </c>
      <c r="C5" s="60" t="s">
        <v>276</v>
      </c>
      <c r="E5" s="60"/>
      <c r="F5" s="60" t="s">
        <v>49</v>
      </c>
      <c r="G5" s="60" t="s">
        <v>314</v>
      </c>
      <c r="H5" s="60" t="s">
        <v>45</v>
      </c>
      <c r="J5" s="60"/>
      <c r="K5" s="60" t="s">
        <v>303</v>
      </c>
      <c r="L5" s="60" t="s">
        <v>304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311</v>
      </c>
      <c r="B6" s="60">
        <v>1800</v>
      </c>
      <c r="C6" s="60">
        <v>2201.6030000000001</v>
      </c>
      <c r="E6" s="60" t="s">
        <v>315</v>
      </c>
      <c r="F6" s="60">
        <v>55</v>
      </c>
      <c r="G6" s="60">
        <v>15</v>
      </c>
      <c r="H6" s="60">
        <v>7</v>
      </c>
      <c r="J6" s="60" t="s">
        <v>315</v>
      </c>
      <c r="K6" s="60">
        <v>0.1</v>
      </c>
      <c r="L6" s="60">
        <v>4</v>
      </c>
      <c r="N6" s="60" t="s">
        <v>316</v>
      </c>
      <c r="O6" s="60">
        <v>40</v>
      </c>
      <c r="P6" s="60">
        <v>50</v>
      </c>
      <c r="Q6" s="60">
        <v>0</v>
      </c>
      <c r="R6" s="60">
        <v>0</v>
      </c>
      <c r="S6" s="60">
        <v>75.282060000000001</v>
      </c>
      <c r="U6" s="60" t="s">
        <v>317</v>
      </c>
      <c r="V6" s="60">
        <v>0</v>
      </c>
      <c r="W6" s="60">
        <v>0</v>
      </c>
      <c r="X6" s="60">
        <v>20</v>
      </c>
      <c r="Y6" s="60">
        <v>0</v>
      </c>
      <c r="Z6" s="60">
        <v>33.096299999999999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318</v>
      </c>
      <c r="F8" s="60">
        <v>72.608000000000004</v>
      </c>
      <c r="G8" s="60">
        <v>11.624000000000001</v>
      </c>
      <c r="H8" s="60">
        <v>15.766999999999999</v>
      </c>
      <c r="J8" s="60" t="s">
        <v>318</v>
      </c>
      <c r="K8" s="60">
        <v>3.4769999999999999</v>
      </c>
      <c r="L8" s="60">
        <v>8.24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320</v>
      </c>
      <c r="B16" s="60">
        <v>430</v>
      </c>
      <c r="C16" s="60">
        <v>600</v>
      </c>
      <c r="D16" s="60">
        <v>0</v>
      </c>
      <c r="E16" s="60">
        <v>3000</v>
      </c>
      <c r="F16" s="60">
        <v>616.65099999999995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22.365435000000002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5.2218312999999998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232.04140000000001</v>
      </c>
    </row>
    <row r="23" spans="1:62" x14ac:dyDescent="0.3">
      <c r="A23" s="64" t="s">
        <v>321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322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305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297.17484000000002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1.8828962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1.6724539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19.927188999999998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2.4943206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564.92079999999999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13.223808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4.2346344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11.670712999999999</v>
      </c>
    </row>
    <row r="33" spans="1:68" x14ac:dyDescent="0.3">
      <c r="A33" s="64" t="s">
        <v>324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325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326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841.39290000000005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1494.5573999999999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3641.2411999999999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4794.6684999999998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316.44159999999999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198.8571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327</v>
      </c>
      <c r="I44" s="66"/>
      <c r="J44" s="66"/>
      <c r="K44" s="66"/>
      <c r="L44" s="66"/>
      <c r="M44" s="66"/>
      <c r="O44" s="66" t="s">
        <v>328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329</v>
      </c>
      <c r="AD44" s="66"/>
      <c r="AE44" s="66"/>
      <c r="AF44" s="66"/>
      <c r="AG44" s="66"/>
      <c r="AH44" s="66"/>
      <c r="AJ44" s="66" t="s">
        <v>330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299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18.412479999999999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11.573007</v>
      </c>
      <c r="O46" s="60" t="s">
        <v>300</v>
      </c>
      <c r="P46" s="60">
        <v>600</v>
      </c>
      <c r="Q46" s="60">
        <v>800</v>
      </c>
      <c r="R46" s="60">
        <v>0</v>
      </c>
      <c r="S46" s="60">
        <v>10000</v>
      </c>
      <c r="T46" s="60">
        <v>2192.5731999999998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0.25482880000000002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3.4835371999999998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143.02422999999999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75.271000000000001</v>
      </c>
      <c r="AX46" s="60" t="s">
        <v>332</v>
      </c>
      <c r="AY46" s="60"/>
      <c r="AZ46" s="60"/>
      <c r="BA46" s="60"/>
      <c r="BB46" s="60"/>
      <c r="BC46" s="60"/>
      <c r="BE46" s="60" t="s">
        <v>333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5" sqref="E1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334</v>
      </c>
      <c r="B2" s="55" t="s">
        <v>335</v>
      </c>
      <c r="C2" s="55" t="s">
        <v>336</v>
      </c>
      <c r="D2" s="55">
        <v>59</v>
      </c>
      <c r="E2" s="55">
        <v>2201.6030000000001</v>
      </c>
      <c r="F2" s="55">
        <v>346.67462</v>
      </c>
      <c r="G2" s="55">
        <v>55.501713000000002</v>
      </c>
      <c r="H2" s="55">
        <v>35.080013000000001</v>
      </c>
      <c r="I2" s="55">
        <v>20.421700999999999</v>
      </c>
      <c r="J2" s="55">
        <v>75.282060000000001</v>
      </c>
      <c r="K2" s="55">
        <v>42.888382</v>
      </c>
      <c r="L2" s="55">
        <v>32.393680000000003</v>
      </c>
      <c r="M2" s="55">
        <v>33.096299999999999</v>
      </c>
      <c r="N2" s="55">
        <v>3.7407900000000001</v>
      </c>
      <c r="O2" s="55">
        <v>19.348884999999999</v>
      </c>
      <c r="P2" s="55">
        <v>2227.1396</v>
      </c>
      <c r="Q2" s="55">
        <v>24.188282000000001</v>
      </c>
      <c r="R2" s="55">
        <v>616.65099999999995</v>
      </c>
      <c r="S2" s="55">
        <v>135.74907999999999</v>
      </c>
      <c r="T2" s="55">
        <v>5770.8163999999997</v>
      </c>
      <c r="U2" s="55">
        <v>5.2218312999999998</v>
      </c>
      <c r="V2" s="55">
        <v>22.365435000000002</v>
      </c>
      <c r="W2" s="55">
        <v>232.04140000000001</v>
      </c>
      <c r="X2" s="55">
        <v>297.17484000000002</v>
      </c>
      <c r="Y2" s="55">
        <v>1.8828962</v>
      </c>
      <c r="Z2" s="55">
        <v>1.6724539</v>
      </c>
      <c r="AA2" s="55">
        <v>19.927188999999998</v>
      </c>
      <c r="AB2" s="55">
        <v>2.4943206</v>
      </c>
      <c r="AC2" s="55">
        <v>564.92079999999999</v>
      </c>
      <c r="AD2" s="55">
        <v>13.223808</v>
      </c>
      <c r="AE2" s="55">
        <v>4.2346344</v>
      </c>
      <c r="AF2" s="55">
        <v>11.670712999999999</v>
      </c>
      <c r="AG2" s="55">
        <v>841.39290000000005</v>
      </c>
      <c r="AH2" s="55">
        <v>442.54579999999999</v>
      </c>
      <c r="AI2" s="55">
        <v>398.84710000000001</v>
      </c>
      <c r="AJ2" s="55">
        <v>1494.5573999999999</v>
      </c>
      <c r="AK2" s="55">
        <v>3641.2411999999999</v>
      </c>
      <c r="AL2" s="55">
        <v>316.44159999999999</v>
      </c>
      <c r="AM2" s="55">
        <v>4794.6684999999998</v>
      </c>
      <c r="AN2" s="55">
        <v>198.8571</v>
      </c>
      <c r="AO2" s="55">
        <v>18.412479999999999</v>
      </c>
      <c r="AP2" s="55">
        <v>15.049865</v>
      </c>
      <c r="AQ2" s="55">
        <v>3.3626146000000001</v>
      </c>
      <c r="AR2" s="55">
        <v>11.573007</v>
      </c>
      <c r="AS2" s="55">
        <v>2192.5731999999998</v>
      </c>
      <c r="AT2" s="55">
        <v>0.25482880000000002</v>
      </c>
      <c r="AU2" s="55">
        <v>3.4835371999999998</v>
      </c>
      <c r="AV2" s="55">
        <v>143.02422999999999</v>
      </c>
      <c r="AW2" s="55">
        <v>75.271000000000001</v>
      </c>
      <c r="AX2" s="55">
        <v>0.13786966</v>
      </c>
      <c r="AY2" s="55">
        <v>0.88343567000000001</v>
      </c>
      <c r="AZ2" s="55">
        <v>195.45330999999999</v>
      </c>
      <c r="BA2" s="55">
        <v>52.020380000000003</v>
      </c>
      <c r="BB2" s="55">
        <v>15.87471</v>
      </c>
      <c r="BC2" s="55">
        <v>16.910639</v>
      </c>
      <c r="BD2" s="55">
        <v>19.178318000000001</v>
      </c>
      <c r="BE2" s="55">
        <v>1.4517456</v>
      </c>
      <c r="BF2" s="55">
        <v>7.6623482999999997</v>
      </c>
      <c r="BG2" s="55">
        <v>1.3877448000000001E-2</v>
      </c>
      <c r="BH2" s="55">
        <v>6.8212493999999999E-2</v>
      </c>
      <c r="BI2" s="55">
        <v>5.115389E-2</v>
      </c>
      <c r="BJ2" s="55">
        <v>0.17340949999999999</v>
      </c>
      <c r="BK2" s="55">
        <v>1.067496E-3</v>
      </c>
      <c r="BL2" s="55">
        <v>0.32893777000000002</v>
      </c>
      <c r="BM2" s="55">
        <v>2.3763268000000002</v>
      </c>
      <c r="BN2" s="55">
        <v>0.44386150000000002</v>
      </c>
      <c r="BO2" s="55">
        <v>25.755700000000001</v>
      </c>
      <c r="BP2" s="55">
        <v>3.9774783</v>
      </c>
      <c r="BQ2" s="55">
        <v>8.5520479999999992</v>
      </c>
      <c r="BR2" s="55">
        <v>31.064596000000002</v>
      </c>
      <c r="BS2" s="55">
        <v>19.457564999999999</v>
      </c>
      <c r="BT2" s="55">
        <v>4.1733500000000001</v>
      </c>
      <c r="BU2" s="55">
        <v>0.52148587000000002</v>
      </c>
      <c r="BV2" s="55">
        <v>6.3078700000000001E-2</v>
      </c>
      <c r="BW2" s="55">
        <v>0.34897630000000002</v>
      </c>
      <c r="BX2" s="55">
        <v>0.86653893999999998</v>
      </c>
      <c r="BY2" s="55">
        <v>0.11967984</v>
      </c>
      <c r="BZ2" s="55">
        <v>1.2328477E-3</v>
      </c>
      <c r="CA2" s="55">
        <v>0.43379128</v>
      </c>
      <c r="CB2" s="55">
        <v>3.3992465999999999E-2</v>
      </c>
      <c r="CC2" s="55">
        <v>0.14451547000000001</v>
      </c>
      <c r="CD2" s="55">
        <v>1.9251488000000001</v>
      </c>
      <c r="CE2" s="55">
        <v>0.13348408</v>
      </c>
      <c r="CF2" s="55">
        <v>0.38156467999999999</v>
      </c>
      <c r="CG2" s="55">
        <v>0</v>
      </c>
      <c r="CH2" s="55">
        <v>4.0977489999999998E-2</v>
      </c>
      <c r="CI2" s="55">
        <v>1.2664379999999999E-3</v>
      </c>
      <c r="CJ2" s="55">
        <v>4.194801</v>
      </c>
      <c r="CK2" s="55">
        <v>2.1229826E-2</v>
      </c>
      <c r="CL2" s="55">
        <v>3.9561706000000001</v>
      </c>
      <c r="CM2" s="55">
        <v>1.9175576999999999</v>
      </c>
      <c r="CN2" s="55">
        <v>2315.0063</v>
      </c>
      <c r="CO2" s="55">
        <v>4106.3334999999997</v>
      </c>
      <c r="CP2" s="55">
        <v>2885.8593999999998</v>
      </c>
      <c r="CQ2" s="55">
        <v>952.49114999999995</v>
      </c>
      <c r="CR2" s="55">
        <v>440.14954</v>
      </c>
      <c r="CS2" s="55">
        <v>411.11435</v>
      </c>
      <c r="CT2" s="55">
        <v>2290.8213000000001</v>
      </c>
      <c r="CU2" s="55">
        <v>1640.0061000000001</v>
      </c>
      <c r="CV2" s="55">
        <v>1295.1665</v>
      </c>
      <c r="CW2" s="55">
        <v>1862.4191000000001</v>
      </c>
      <c r="CX2" s="55">
        <v>552.90923999999995</v>
      </c>
      <c r="CY2" s="55">
        <v>2703.0866999999998</v>
      </c>
      <c r="CZ2" s="55">
        <v>1562.8125</v>
      </c>
      <c r="DA2" s="55">
        <v>3436.922</v>
      </c>
      <c r="DB2" s="55">
        <v>2938.183</v>
      </c>
      <c r="DC2" s="55">
        <v>5504.5910000000003</v>
      </c>
      <c r="DD2" s="55">
        <v>8890.8709999999992</v>
      </c>
      <c r="DE2" s="55">
        <v>1871.9282000000001</v>
      </c>
      <c r="DF2" s="55">
        <v>3349.4596999999999</v>
      </c>
      <c r="DG2" s="55">
        <v>2105.4189999999999</v>
      </c>
      <c r="DH2" s="55">
        <v>127.51308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52.020380000000003</v>
      </c>
      <c r="B6">
        <f>BB2</f>
        <v>15.87471</v>
      </c>
      <c r="C6">
        <f>BC2</f>
        <v>16.910639</v>
      </c>
      <c r="D6">
        <f>BD2</f>
        <v>19.178318000000001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9" sqref="J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22630</v>
      </c>
      <c r="C2" s="51">
        <f ca="1">YEAR(TODAY())-YEAR(B2)+IF(TODAY()&gt;=DATE(YEAR(TODAY()),MONTH(B2),DAY(B2)),0,-1)</f>
        <v>59</v>
      </c>
      <c r="E2" s="47">
        <v>162.4</v>
      </c>
      <c r="F2" s="48" t="s">
        <v>275</v>
      </c>
      <c r="G2" s="47">
        <v>65.2</v>
      </c>
      <c r="H2" s="46" t="s">
        <v>40</v>
      </c>
      <c r="I2" s="67">
        <f>ROUND(G3/E3^2,1)</f>
        <v>24.7</v>
      </c>
    </row>
    <row r="3" spans="1:9" x14ac:dyDescent="0.3">
      <c r="E3" s="46">
        <f>E2/100</f>
        <v>1.6240000000000001</v>
      </c>
      <c r="F3" s="46" t="s">
        <v>39</v>
      </c>
      <c r="G3" s="46">
        <f>G2</f>
        <v>65.2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임영숙, ID : H1900793)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15:30:35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44379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59</v>
      </c>
      <c r="G12" s="132"/>
      <c r="H12" s="132"/>
      <c r="I12" s="132"/>
      <c r="K12" s="123">
        <f>'개인정보 및 신체계측 입력'!E2</f>
        <v>162.4</v>
      </c>
      <c r="L12" s="124"/>
      <c r="M12" s="117">
        <f>'개인정보 및 신체계측 입력'!G2</f>
        <v>65.2</v>
      </c>
      <c r="N12" s="118"/>
      <c r="O12" s="113" t="s">
        <v>270</v>
      </c>
      <c r="P12" s="107"/>
      <c r="Q12" s="110">
        <f>'개인정보 및 신체계측 입력'!I2</f>
        <v>24.7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임영숙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72.608000000000004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11.624000000000001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15.766999999999999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8.1999999999999993</v>
      </c>
      <c r="L72" s="34" t="s">
        <v>52</v>
      </c>
      <c r="M72" s="34">
        <f>ROUND('DRIs DATA'!K8,1)</f>
        <v>3.5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82.22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186.38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297.17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166.29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105.17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242.75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184.12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2021-08-25T05:16:31Z</dcterms:modified>
</cp:coreProperties>
</file>