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<sst xmlns="http://schemas.openxmlformats.org/spreadsheetml/2006/main" count="692" uniqueCount="337">
  <si>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</si>
  <si>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</si>
  <si>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</si>
  <si>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</si>
  <si>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</si>
  <si>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</si>
  <si>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</si>
  <si>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</si>
  <si>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</si>
  <si>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</si>
  <si>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</si>
  <si>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</si>
  <si>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</si>
  <si>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</si>
  <si>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</si>
  <si>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</si>
  <si>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</si>
  <si>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</si>
  <si>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</si>
  <si>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</si>
  <si>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</si>
  <si>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</si>
  <si>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</si>
  <si>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</si>
  <si>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</si>
  <si>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</si>
  <si>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</si>
  <si>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</si>
  <si>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</si>
  <si>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</si>
  <si>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</si>
  <si>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</si>
  <si>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</si>
  <si>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</si>
  <si>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</si>
  <si>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</si>
  <si>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</si>
  <si>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</si>
  <si>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</si>
  <si>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</si>
  <si>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</si>
  <si>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</si>
  <si>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</si>
  <si>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</si>
  <si>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</si>
  <si>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</si>
  <si>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</si>
  <si>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</si>
  <si>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</si>
  <si>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</si>
  <si>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</si>
  <si>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</si>
  <si>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</si>
  <si>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</si>
  <si>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</si>
  <si>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</si>
  <si>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</si>
  <si>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</si>
  <si>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</si>
  <si>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</si>
  <si>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</si>
  <si>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</si>
  <si>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</si>
  <si>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</si>
  <si>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</si>
  <si>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</si>
  <si>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</si>
  <si>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</si>
  <si>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</si>
  <si>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</si>
  <si>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</si>
  <si>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</si>
  <si>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</si>
  <si>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</si>
  <si>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</si>
  <si>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</si>
  <si>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</si>
  <si>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</si>
  <si>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</si>
  <si>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</si>
  <si>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</si>
  <si>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</si>
  <si>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</si>
  <si>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</si>
  <si>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</si>
  <si>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</si>
  <si>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</si>
  <si>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</si>
  <si>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</si>
  <si>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</si>
  <si>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</si>
  <si>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</si>
  <si>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</si>
  <si>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</si>
  <si>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</si>
  <si>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</si>
  <si>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</si>
  <si>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</si>
  <si>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</si>
  <si>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</si>
  <si>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</si>
  <si>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</si>
  <si>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</si>
  <si>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</si>
  <si>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</si>
  <si>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</si>
  <si>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</si>
  <si>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</si>
  <si>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</si>
  <si>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</si>
  <si>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</si>
  <si>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</si>
  <si>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</si>
  <si>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</si>
  <si>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</si>
  <si>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</si>
  <si>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</si>
  <si>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</si>
  <si>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</si>
  <si>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</si>
  <si>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</si>
  <si>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</si>
  <si>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</si>
  <si>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</si>
  <si>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</si>
  <si>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</si>
  <si>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</si>
  <si>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</si>
  <si>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</si>
  <si>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</si>
  <si>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</si>
  <si>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</si>
  <si>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</si>
  <si>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</si>
  <si>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</si>
  <si>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</si>
  <si>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</si>
  <si>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</si>
  <si>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</si>
  <si>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</si>
  <si>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</si>
  <si>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</si>
  <si>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</si>
  <si>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</si>
  <si>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</si>
  <si>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</si>
  <si>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</si>
  <si>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</si>
  <si>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</si>
  <si>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</si>
  <si>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</si>
  <si>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</si>
  <si>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</si>
  <si>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</si>
  <si>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</si>
  <si>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</si>
  <si>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</si>
  <si>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</si>
  <si>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</si>
  <si>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</si>
  <si>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</si>
  <si>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</si>
  <si>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</si>
  <si>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</si>
  <si>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</si>
  <si>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</si>
  <si>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</si>
  <si>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</si>
  <si>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</si>
  <si>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</si>
  <si>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</si>
  <si>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</si>
  <si>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</si>
  <si>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</si>
  <si>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</si>
  <si>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</si>
  <si>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</si>
  <si>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</si>
  <si>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</si>
  <si>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</si>
  <si>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</si>
  <si>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</si>
  <si>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</si>
  <si>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</si>
  <si>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</si>
  <si>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</si>
  <si>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</si>
  <si>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</si>
  <si>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</si>
  <si>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</si>
  <si>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</si>
  <si>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</si>
  <si>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</si>
  <si>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</si>
  <si>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</si>
  <si>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</si>
  <si>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</si>
  <si>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</si>
  <si>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</si>
  <si>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</si>
  <si>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</si>
  <si>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</si>
  <si>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</si>
  <si>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</si>
  <si>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</si>
  <si>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</si>
  <si>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</si>
  <si>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</si>
  <si>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</si>
  <si>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</si>
  <si>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</si>
  <si>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</si>
  <si>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</si>
  <si>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</si>
  <si>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</si>
  <si>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</si>
  <si>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</si>
  <si>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</si>
  <si>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</si>
  <si>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</si>
  <si>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</si>
  <si>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</si>
  <si>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</si>
  <si>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</si>
  <si>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</si>
  <si>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</si>
  <si>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</si>
  <si>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</si>
  <si>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</si>
  <si>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</si>
  <si>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</si>
  <si>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</si>
  <si>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</si>
  <si>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</si>
  <si>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</si>
  <si>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</si>
  <si>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</si>
  <si>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</si>
  <si>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</si>
  <si>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</si>
  <si>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</si>
  <si>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</si>
  <si>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</si>
  <si>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</si>
  <si>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</si>
  <si>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</si>
  <si>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</si>
  <si>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</si>
  <si>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</si>
  <si>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</si>
  <si>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</si>
  <si>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</si>
  <si>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</si>
  <si>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</si>
  <si>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</si>
  <si>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</si>
  <si>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</si>
  <si>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</si>
  <si>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</si>
  <si>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</si>
  <si>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</si>
  <si>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</si>
  <si>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</si>
  <si>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</si>
  <si>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</si>
  <si>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</si>
  <si>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</si>
  <si>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</si>
  <si>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</si>
  <si>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</si>
  <si>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</si>
  <si>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</si>
  <si>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</si>
  <si>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</si>
  <si>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</si>
  <si>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</si>
  <si>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</si>
  <si>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</si>
  <si>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</si>
  <si>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</si>
  <si>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</si>
  <si>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</si>
  <si>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</si>
  <si>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</si>
  <si>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</si>
  <si>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</si>
  <si>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</si>
  <si>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</si>
  <si>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</si>
  <si>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</si>
  <si>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</si>
  <si>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</si>
  <si>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</si>
  <si>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</si>
  <si>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</si>
  <si>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</si>
  <si>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</si>
  <si>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</si>
  <si>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</si>
  <si>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</si>
  <si>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</si>
  <si>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</si>
  <si>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</si>
  <si>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</si>
  <si>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</si>
  <si>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</si>
  <si>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</si>
  <si>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</si>
  <si>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</si>
  <si>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</si>
  <si>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</si>
  <si>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</si>
  <si>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</si>
  <si>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</si>
  <si>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</si>
  <si>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</si>
  <si>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</si>
  <si>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</si>
  <si>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</si>
  <si>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</si>
  <si>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</si>
  <si>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</si>
  <si>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</si>
  <si>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</si>
  <si>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</si>
  <si>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</si>
  <si>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</si>
  <si>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</si>
  <si>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</si>
  <si>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</si>
  <si>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</si>
  <si>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</si>
  <si>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</si>
  <si>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이소영, ID : H1900794)</t>
  </si>
  <si>
    <t>2021년 08월 24일 15:31:55</t>
  </si>
  <si>
    <t>H1900794</t>
  </si>
  <si>
    <t>이소영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</si>
</sst>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68.650310000000005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2.8376017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9.5245879999999996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1081.6674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2884.9877999999999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111.889565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118.60351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8.5702095000000007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628.73990000000003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6.6364939999999997E-2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2.2484272000000001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23.252289000000001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167.81010000000001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76.254850000000005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3.5920000000000001</c:v>
                </c:pt>
                <c:pt idx="1">
                  <c:v>26.863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10.466024000000001</c:v>
                </c:pt>
                <c:pt idx="1">
                  <c:v>12.619744000000001</c:v>
                </c:pt>
                <c:pt idx="2">
                  <c:v>10.802292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342.78125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21.853071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75.239999999999995</c:v>
                </c:pt>
                <c:pt idx="1">
                  <c:v>10.385</c:v>
                </c:pt>
                <c:pt idx="2">
                  <c:v>14.375999999999999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2182.2719999999999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276.48403999999999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448.59066999999999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3.8010682999999998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3850.0972000000002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12.573542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1.7020899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111.404015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1.4593284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15.020159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1.7020899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406.74804999999998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7.9201746000000002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이소영, ID : H1900794)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15:31:55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2182.2719999999999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68.650310000000005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23.252289000000001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75.239999999999995</v>
      </c>
      <c r="G8" s="59">
        <f>'DRIs DATA 입력'!G8</f>
        <v>10.385</v>
      </c>
      <c r="H8" s="59">
        <f>'DRIs DATA 입력'!H8</f>
        <v>14.375999999999999</v>
      </c>
      <c r="I8" s="55"/>
      <c r="J8" s="59" t="s">
        <v>215</v>
      </c>
      <c r="K8" s="59">
        <f>'DRIs DATA 입력'!K8</f>
        <v>3.5920000000000001</v>
      </c>
      <c r="L8" s="59">
        <f>'DRIs DATA 입력'!L8</f>
        <v>26.863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342.78125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21.853071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3.8010682999999998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111.404015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276.48403999999999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1.621767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1.4593284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15.020159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1.7020899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406.74804999999998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7.9201746000000002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2.8376017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9.5245879999999996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448.59066999999999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1081.6674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3850.0972000000002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2884.9877999999999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111.889565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118.60351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12.573542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8.5702095000000007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628.73990000000003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6.6364939999999997E-2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2.2484272000000001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167.81010000000001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76.254850000000005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47" sqref="F4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306</v>
      </c>
      <c r="B1" s="55" t="s">
        <v>333</v>
      </c>
      <c r="G1" s="56" t="s">
        <v>307</v>
      </c>
      <c r="H1" s="55" t="s">
        <v>334</v>
      </c>
    </row>
    <row r="3" spans="1:27" x14ac:dyDescent="0.3">
      <c r="A3" s="65" t="s">
        <v>308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309</v>
      </c>
      <c r="B4" s="66"/>
      <c r="C4" s="66"/>
      <c r="E4" s="61" t="s">
        <v>282</v>
      </c>
      <c r="F4" s="62"/>
      <c r="G4" s="62"/>
      <c r="H4" s="63"/>
      <c r="J4" s="61" t="s">
        <v>286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310</v>
      </c>
      <c r="V4" s="66"/>
      <c r="W4" s="66"/>
      <c r="X4" s="66"/>
      <c r="Y4" s="66"/>
      <c r="Z4" s="66"/>
    </row>
    <row r="5" spans="1:27" x14ac:dyDescent="0.3">
      <c r="A5" s="60"/>
      <c r="B5" s="60" t="s">
        <v>311</v>
      </c>
      <c r="C5" s="60" t="s">
        <v>276</v>
      </c>
      <c r="E5" s="60"/>
      <c r="F5" s="60" t="s">
        <v>49</v>
      </c>
      <c r="G5" s="60" t="s">
        <v>312</v>
      </c>
      <c r="H5" s="60" t="s">
        <v>45</v>
      </c>
      <c r="J5" s="60"/>
      <c r="K5" s="60" t="s">
        <v>303</v>
      </c>
      <c r="L5" s="60" t="s">
        <v>304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309</v>
      </c>
      <c r="B6" s="60">
        <v>1800</v>
      </c>
      <c r="C6" s="60">
        <v>2182.2719999999999</v>
      </c>
      <c r="E6" s="60" t="s">
        <v>313</v>
      </c>
      <c r="F6" s="60">
        <v>55</v>
      </c>
      <c r="G6" s="60">
        <v>15</v>
      </c>
      <c r="H6" s="60">
        <v>7</v>
      </c>
      <c r="J6" s="60" t="s">
        <v>313</v>
      </c>
      <c r="K6" s="60">
        <v>0.1</v>
      </c>
      <c r="L6" s="60">
        <v>4</v>
      </c>
      <c r="N6" s="60" t="s">
        <v>314</v>
      </c>
      <c r="O6" s="60">
        <v>40</v>
      </c>
      <c r="P6" s="60">
        <v>50</v>
      </c>
      <c r="Q6" s="60">
        <v>0</v>
      </c>
      <c r="R6" s="60">
        <v>0</v>
      </c>
      <c r="S6" s="60">
        <v>68.650310000000005</v>
      </c>
      <c r="U6" s="60" t="s">
        <v>315</v>
      </c>
      <c r="V6" s="60">
        <v>0</v>
      </c>
      <c r="W6" s="60">
        <v>0</v>
      </c>
      <c r="X6" s="60">
        <v>20</v>
      </c>
      <c r="Y6" s="60">
        <v>0</v>
      </c>
      <c r="Z6" s="60">
        <v>23.252289000000001</v>
      </c>
    </row>
    <row r="7" spans="1:27" x14ac:dyDescent="0.3">
      <c r="E7" s="60" t="s">
        <v>301</v>
      </c>
      <c r="F7" s="60">
        <v>65</v>
      </c>
      <c r="G7" s="60">
        <v>30</v>
      </c>
      <c r="H7" s="60">
        <v>20</v>
      </c>
      <c r="J7" s="60" t="s">
        <v>301</v>
      </c>
      <c r="K7" s="60">
        <v>1</v>
      </c>
      <c r="L7" s="60">
        <v>10</v>
      </c>
    </row>
    <row r="8" spans="1:27" x14ac:dyDescent="0.3">
      <c r="E8" s="60" t="s">
        <v>316</v>
      </c>
      <c r="F8" s="60">
        <v>75.239999999999995</v>
      </c>
      <c r="G8" s="60">
        <v>10.385</v>
      </c>
      <c r="H8" s="60">
        <v>14.375999999999999</v>
      </c>
      <c r="J8" s="60" t="s">
        <v>316</v>
      </c>
      <c r="K8" s="60">
        <v>3.5920000000000001</v>
      </c>
      <c r="L8" s="60">
        <v>26.863</v>
      </c>
    </row>
    <row r="13" spans="1:27" x14ac:dyDescent="0.3">
      <c r="A13" s="64" t="s">
        <v>302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317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318</v>
      </c>
      <c r="B16" s="60">
        <v>430</v>
      </c>
      <c r="C16" s="60">
        <v>600</v>
      </c>
      <c r="D16" s="60">
        <v>0</v>
      </c>
      <c r="E16" s="60">
        <v>3000</v>
      </c>
      <c r="F16" s="60">
        <v>342.78125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21.853071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3.8010682999999998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111.404015</v>
      </c>
    </row>
    <row r="23" spans="1:62" x14ac:dyDescent="0.3">
      <c r="A23" s="64" t="s">
        <v>319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290</v>
      </c>
      <c r="P24" s="66"/>
      <c r="Q24" s="66"/>
      <c r="R24" s="66"/>
      <c r="S24" s="66"/>
      <c r="T24" s="66"/>
      <c r="V24" s="66" t="s">
        <v>320</v>
      </c>
      <c r="W24" s="66"/>
      <c r="X24" s="66"/>
      <c r="Y24" s="66"/>
      <c r="Z24" s="66"/>
      <c r="AA24" s="66"/>
      <c r="AC24" s="66" t="s">
        <v>291</v>
      </c>
      <c r="AD24" s="66"/>
      <c r="AE24" s="66"/>
      <c r="AF24" s="66"/>
      <c r="AG24" s="66"/>
      <c r="AH24" s="66"/>
      <c r="AJ24" s="66" t="s">
        <v>292</v>
      </c>
      <c r="AK24" s="66"/>
      <c r="AL24" s="66"/>
      <c r="AM24" s="66"/>
      <c r="AN24" s="66"/>
      <c r="AO24" s="66"/>
      <c r="AQ24" s="66" t="s">
        <v>305</v>
      </c>
      <c r="AR24" s="66"/>
      <c r="AS24" s="66"/>
      <c r="AT24" s="66"/>
      <c r="AU24" s="66"/>
      <c r="AV24" s="66"/>
      <c r="AX24" s="66" t="s">
        <v>293</v>
      </c>
      <c r="AY24" s="66"/>
      <c r="AZ24" s="66"/>
      <c r="BA24" s="66"/>
      <c r="BB24" s="66"/>
      <c r="BC24" s="66"/>
      <c r="BE24" s="66" t="s">
        <v>321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276.48403999999999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1.621767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1.4593284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15.020159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1.7020899</v>
      </c>
      <c r="AJ26" s="60" t="s">
        <v>294</v>
      </c>
      <c r="AK26" s="60">
        <v>320</v>
      </c>
      <c r="AL26" s="60">
        <v>400</v>
      </c>
      <c r="AM26" s="60">
        <v>0</v>
      </c>
      <c r="AN26" s="60">
        <v>1000</v>
      </c>
      <c r="AO26" s="60">
        <v>406.74804999999998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7.9201746000000002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2.8376017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9.5245879999999996</v>
      </c>
    </row>
    <row r="33" spans="1:68" x14ac:dyDescent="0.3">
      <c r="A33" s="64" t="s">
        <v>322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323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324</v>
      </c>
      <c r="W34" s="66"/>
      <c r="X34" s="66"/>
      <c r="Y34" s="66"/>
      <c r="Z34" s="66"/>
      <c r="AA34" s="66"/>
      <c r="AC34" s="66" t="s">
        <v>295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448.59066999999999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1081.6674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3850.0972000000002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2884.9877999999999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111.889565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118.60351</v>
      </c>
    </row>
    <row r="43" spans="1:68" x14ac:dyDescent="0.3">
      <c r="A43" s="64" t="s">
        <v>296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297</v>
      </c>
      <c r="B44" s="66"/>
      <c r="C44" s="66"/>
      <c r="D44" s="66"/>
      <c r="E44" s="66"/>
      <c r="F44" s="66"/>
      <c r="H44" s="66" t="s">
        <v>325</v>
      </c>
      <c r="I44" s="66"/>
      <c r="J44" s="66"/>
      <c r="K44" s="66"/>
      <c r="L44" s="66"/>
      <c r="M44" s="66"/>
      <c r="O44" s="66" t="s">
        <v>326</v>
      </c>
      <c r="P44" s="66"/>
      <c r="Q44" s="66"/>
      <c r="R44" s="66"/>
      <c r="S44" s="66"/>
      <c r="T44" s="66"/>
      <c r="V44" s="66" t="s">
        <v>298</v>
      </c>
      <c r="W44" s="66"/>
      <c r="X44" s="66"/>
      <c r="Y44" s="66"/>
      <c r="Z44" s="66"/>
      <c r="AA44" s="66"/>
      <c r="AC44" s="66" t="s">
        <v>327</v>
      </c>
      <c r="AD44" s="66"/>
      <c r="AE44" s="66"/>
      <c r="AF44" s="66"/>
      <c r="AG44" s="66"/>
      <c r="AH44" s="66"/>
      <c r="AJ44" s="66" t="s">
        <v>328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299</v>
      </c>
      <c r="AY44" s="66"/>
      <c r="AZ44" s="66"/>
      <c r="BA44" s="66"/>
      <c r="BB44" s="66"/>
      <c r="BC44" s="66"/>
      <c r="BE44" s="66" t="s">
        <v>329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12.573542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8.5702095000000007</v>
      </c>
      <c r="O46" s="60" t="s">
        <v>300</v>
      </c>
      <c r="P46" s="60">
        <v>600</v>
      </c>
      <c r="Q46" s="60">
        <v>800</v>
      </c>
      <c r="R46" s="60">
        <v>0</v>
      </c>
      <c r="S46" s="60">
        <v>10000</v>
      </c>
      <c r="T46" s="60">
        <v>628.73990000000003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6.6364939999999997E-2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2.2484272000000001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167.81010000000001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76.254850000000005</v>
      </c>
      <c r="AX46" s="60" t="s">
        <v>330</v>
      </c>
      <c r="AY46" s="60"/>
      <c r="AZ46" s="60"/>
      <c r="BA46" s="60"/>
      <c r="BB46" s="60"/>
      <c r="BC46" s="60"/>
      <c r="BE46" s="60" t="s">
        <v>331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54</v>
      </c>
      <c r="E2" s="55">
        <v>2182.2719999999999</v>
      </c>
      <c r="F2" s="55">
        <v>359.30849999999998</v>
      </c>
      <c r="G2" s="55">
        <v>49.591723999999999</v>
      </c>
      <c r="H2" s="55">
        <v>32.159312999999997</v>
      </c>
      <c r="I2" s="55">
        <v>17.432410999999998</v>
      </c>
      <c r="J2" s="55">
        <v>68.650310000000005</v>
      </c>
      <c r="K2" s="55">
        <v>38.44473</v>
      </c>
      <c r="L2" s="55">
        <v>30.205580000000001</v>
      </c>
      <c r="M2" s="55">
        <v>23.252289000000001</v>
      </c>
      <c r="N2" s="55">
        <v>4.3892403</v>
      </c>
      <c r="O2" s="55">
        <v>13.519220000000001</v>
      </c>
      <c r="P2" s="55">
        <v>1032.3672999999999</v>
      </c>
      <c r="Q2" s="55">
        <v>18.685697999999999</v>
      </c>
      <c r="R2" s="55">
        <v>342.78125</v>
      </c>
      <c r="S2" s="55">
        <v>158.94884999999999</v>
      </c>
      <c r="T2" s="55">
        <v>2205.9893000000002</v>
      </c>
      <c r="U2" s="55">
        <v>3.8010682999999998</v>
      </c>
      <c r="V2" s="55">
        <v>21.853071</v>
      </c>
      <c r="W2" s="55">
        <v>111.404015</v>
      </c>
      <c r="X2" s="55">
        <v>276.48403999999999</v>
      </c>
      <c r="Y2" s="55">
        <v>1.621767</v>
      </c>
      <c r="Z2" s="55">
        <v>1.4593284</v>
      </c>
      <c r="AA2" s="55">
        <v>15.020159</v>
      </c>
      <c r="AB2" s="55">
        <v>1.7020899</v>
      </c>
      <c r="AC2" s="55">
        <v>406.74804999999998</v>
      </c>
      <c r="AD2" s="55">
        <v>7.9201746000000002</v>
      </c>
      <c r="AE2" s="55">
        <v>2.8376017</v>
      </c>
      <c r="AF2" s="55">
        <v>9.5245879999999996</v>
      </c>
      <c r="AG2" s="55">
        <v>448.59066999999999</v>
      </c>
      <c r="AH2" s="55">
        <v>235.86126999999999</v>
      </c>
      <c r="AI2" s="55">
        <v>212.7294</v>
      </c>
      <c r="AJ2" s="55">
        <v>1081.6674</v>
      </c>
      <c r="AK2" s="55">
        <v>3850.0972000000002</v>
      </c>
      <c r="AL2" s="55">
        <v>111.889565</v>
      </c>
      <c r="AM2" s="55">
        <v>2884.9877999999999</v>
      </c>
      <c r="AN2" s="55">
        <v>118.60351</v>
      </c>
      <c r="AO2" s="55">
        <v>12.573542</v>
      </c>
      <c r="AP2" s="55">
        <v>8.5055340000000008</v>
      </c>
      <c r="AQ2" s="55">
        <v>4.0680079999999998</v>
      </c>
      <c r="AR2" s="55">
        <v>8.5702095000000007</v>
      </c>
      <c r="AS2" s="55">
        <v>628.73990000000003</v>
      </c>
      <c r="AT2" s="55">
        <v>6.6364939999999997E-2</v>
      </c>
      <c r="AU2" s="55">
        <v>2.2484272000000001</v>
      </c>
      <c r="AV2" s="55">
        <v>167.81010000000001</v>
      </c>
      <c r="AW2" s="55">
        <v>76.254850000000005</v>
      </c>
      <c r="AX2" s="55">
        <v>2.3130990000000001E-2</v>
      </c>
      <c r="AY2" s="55">
        <v>1.3006278</v>
      </c>
      <c r="AZ2" s="55">
        <v>419.12173000000001</v>
      </c>
      <c r="BA2" s="55">
        <v>33.956122999999998</v>
      </c>
      <c r="BB2" s="55">
        <v>10.466024000000001</v>
      </c>
      <c r="BC2" s="55">
        <v>12.619744000000001</v>
      </c>
      <c r="BD2" s="55">
        <v>10.802292</v>
      </c>
      <c r="BE2" s="55">
        <v>0.30392644000000002</v>
      </c>
      <c r="BF2" s="55">
        <v>1.7988721000000001</v>
      </c>
      <c r="BG2" s="55">
        <v>6.9387240000000003E-3</v>
      </c>
      <c r="BH2" s="55">
        <v>2.1673228999999999E-2</v>
      </c>
      <c r="BI2" s="55">
        <v>2.3696238000000001E-2</v>
      </c>
      <c r="BJ2" s="55">
        <v>0.12092828999999999</v>
      </c>
      <c r="BK2" s="55">
        <v>5.3374800000000001E-4</v>
      </c>
      <c r="BL2" s="55">
        <v>0.53917729999999997</v>
      </c>
      <c r="BM2" s="55">
        <v>2.145788</v>
      </c>
      <c r="BN2" s="55">
        <v>0.44045824</v>
      </c>
      <c r="BO2" s="55">
        <v>52.465457999999998</v>
      </c>
      <c r="BP2" s="55">
        <v>4.3444330000000004</v>
      </c>
      <c r="BQ2" s="55">
        <v>15.024022</v>
      </c>
      <c r="BR2" s="55">
        <v>67.176506000000003</v>
      </c>
      <c r="BS2" s="55">
        <v>63.418590000000002</v>
      </c>
      <c r="BT2" s="55">
        <v>4.1860843000000001</v>
      </c>
      <c r="BU2" s="55">
        <v>0.24430266</v>
      </c>
      <c r="BV2" s="55">
        <v>3.1784363000000003E-2</v>
      </c>
      <c r="BW2" s="55">
        <v>0.3715966</v>
      </c>
      <c r="BX2" s="55">
        <v>1.2008576</v>
      </c>
      <c r="BY2" s="55">
        <v>0.17725508000000001</v>
      </c>
      <c r="BZ2" s="55">
        <v>1.8615641E-3</v>
      </c>
      <c r="CA2" s="55">
        <v>1.2555681000000001</v>
      </c>
      <c r="CB2" s="55">
        <v>1.9802414000000001E-2</v>
      </c>
      <c r="CC2" s="55">
        <v>0.2691019</v>
      </c>
      <c r="CD2" s="55">
        <v>1.8607874</v>
      </c>
      <c r="CE2" s="55">
        <v>0.18069535</v>
      </c>
      <c r="CF2" s="55">
        <v>0.13025576</v>
      </c>
      <c r="CG2" s="55">
        <v>1.2449999E-6</v>
      </c>
      <c r="CH2" s="55">
        <v>3.0834125E-2</v>
      </c>
      <c r="CI2" s="55">
        <v>1.5351467000000001E-2</v>
      </c>
      <c r="CJ2" s="55">
        <v>4.4406651999999998</v>
      </c>
      <c r="CK2" s="55">
        <v>5.2057609999999997E-2</v>
      </c>
      <c r="CL2" s="55">
        <v>2.2553939999999999</v>
      </c>
      <c r="CM2" s="55">
        <v>2.4224486000000001</v>
      </c>
      <c r="CN2" s="55">
        <v>1752.9359999999999</v>
      </c>
      <c r="CO2" s="55">
        <v>3018.5093000000002</v>
      </c>
      <c r="CP2" s="55">
        <v>1767.1357</v>
      </c>
      <c r="CQ2" s="55">
        <v>762.35424999999998</v>
      </c>
      <c r="CR2" s="55">
        <v>385.04129999999998</v>
      </c>
      <c r="CS2" s="55">
        <v>295.36340000000001</v>
      </c>
      <c r="CT2" s="55">
        <v>1789.3036</v>
      </c>
      <c r="CU2" s="55">
        <v>1081.5909999999999</v>
      </c>
      <c r="CV2" s="55">
        <v>912.40620000000001</v>
      </c>
      <c r="CW2" s="55">
        <v>1205.6261999999999</v>
      </c>
      <c r="CX2" s="55">
        <v>338.67574999999999</v>
      </c>
      <c r="CY2" s="55">
        <v>2153.1694000000002</v>
      </c>
      <c r="CZ2" s="55">
        <v>1058.6626000000001</v>
      </c>
      <c r="DA2" s="55">
        <v>2348.585</v>
      </c>
      <c r="DB2" s="55">
        <v>2162.2961</v>
      </c>
      <c r="DC2" s="55">
        <v>3091.1055000000001</v>
      </c>
      <c r="DD2" s="55">
        <v>7561.0069999999996</v>
      </c>
      <c r="DE2" s="55">
        <v>1194.874</v>
      </c>
      <c r="DF2" s="55">
        <v>3584.4465</v>
      </c>
      <c r="DG2" s="55">
        <v>1493.3463999999999</v>
      </c>
      <c r="DH2" s="55">
        <v>98.016379999999998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33.956122999999998</v>
      </c>
      <c r="B6">
        <f>BB2</f>
        <v>10.466024000000001</v>
      </c>
      <c r="C6">
        <f>BC2</f>
        <v>12.619744000000001</v>
      </c>
      <c r="D6">
        <f>BD2</f>
        <v>10.802292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7" sqref="C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24580</v>
      </c>
      <c r="C2" s="51">
        <f ca="1">YEAR(TODAY())-YEAR(B2)+IF(TODAY()&gt;=DATE(YEAR(TODAY()),MONTH(B2),DAY(B2)),0,-1)</f>
        <v>54</v>
      </c>
      <c r="E2" s="47">
        <v>169.2</v>
      </c>
      <c r="F2" s="48" t="s">
        <v>275</v>
      </c>
      <c r="G2" s="47">
        <v>54.3</v>
      </c>
      <c r="H2" s="46" t="s">
        <v>40</v>
      </c>
      <c r="I2" s="67">
        <f>ROUND(G3/E3^2,1)</f>
        <v>19</v>
      </c>
    </row>
    <row r="3" spans="1:9" x14ac:dyDescent="0.3">
      <c r="E3" s="46">
        <f>E2/100</f>
        <v>1.6919999999999999</v>
      </c>
      <c r="F3" s="46" t="s">
        <v>39</v>
      </c>
      <c r="G3" s="46">
        <f>G2</f>
        <v>54.3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이소영, ID : H1900794)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15:31:55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26" sqref="AC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44379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54</v>
      </c>
      <c r="G12" s="132"/>
      <c r="H12" s="132"/>
      <c r="I12" s="132"/>
      <c r="K12" s="123">
        <f>'개인정보 및 신체계측 입력'!E2</f>
        <v>169.2</v>
      </c>
      <c r="L12" s="124"/>
      <c r="M12" s="117">
        <f>'개인정보 및 신체계측 입력'!G2</f>
        <v>54.3</v>
      </c>
      <c r="N12" s="118"/>
      <c r="O12" s="113" t="s">
        <v>270</v>
      </c>
      <c r="P12" s="107"/>
      <c r="Q12" s="110">
        <f>'개인정보 및 신체계측 입력'!I2</f>
        <v>19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이소영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75.239999999999995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10.385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14.375999999999999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0.9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26.9</v>
      </c>
      <c r="L72" s="34" t="s">
        <v>52</v>
      </c>
      <c r="M72" s="34">
        <f>ROUND('DRIs DATA'!K8,1)</f>
        <v>3.6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45.7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182.11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276.48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113.47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56.07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256.67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125.74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2021-08-25T05:17:30Z</dcterms:modified>
</cp:coreProperties>
</file>