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<sst xmlns="http://schemas.openxmlformats.org/spreadsheetml/2006/main" count="692" uniqueCount="346">
  <si>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</si>
  <si>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</si>
  <si>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</si>
  <si>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</si>
  <si>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</si>
  <si>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</si>
  <si>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</si>
  <si>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</si>
  <si>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</si>
  <si>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</si>
  <si>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</si>
  <si>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</si>
  <si>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</si>
  <si>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</si>
  <si>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</si>
  <si>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</si>
  <si>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</si>
  <si>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</si>
  <si>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</si>
  <si>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</si>
  <si>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</si>
  <si>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</si>
  <si>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</si>
  <si>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</si>
  <si>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</si>
  <si>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</si>
  <si>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</si>
  <si>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</si>
  <si>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</si>
  <si>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</si>
  <si>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</si>
  <si>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</si>
  <si>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</si>
  <si>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</si>
  <si>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</si>
  <si>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</si>
  <si>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</si>
  <si>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</si>
  <si>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</si>
  <si>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</si>
  <si>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</si>
  <si>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</si>
  <si>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</si>
  <si>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</si>
  <si>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</si>
  <si>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</si>
  <si>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</si>
  <si>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</si>
  <si>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</si>
  <si>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</si>
  <si>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</si>
  <si>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</si>
  <si>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</si>
  <si>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</si>
  <si>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</si>
  <si>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</si>
  <si>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</si>
  <si>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</si>
  <si>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</si>
  <si>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</si>
  <si>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</si>
  <si>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</si>
  <si>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</si>
  <si>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</si>
  <si>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</si>
  <si>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</si>
  <si>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</si>
  <si>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</si>
  <si>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</si>
  <si>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</si>
  <si>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</si>
  <si>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</si>
  <si>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</si>
  <si>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</si>
  <si>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</si>
  <si>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</si>
  <si>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</si>
  <si>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</si>
  <si>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</si>
  <si>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</si>
  <si>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</si>
  <si>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</si>
  <si>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</si>
  <si>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</si>
  <si>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</si>
  <si>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</si>
  <si>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</si>
  <si>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</si>
  <si>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</si>
  <si>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</si>
  <si>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</si>
  <si>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</si>
  <si>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</si>
  <si>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</si>
  <si>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</si>
  <si>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</si>
  <si>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</si>
  <si>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</si>
  <si>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</si>
  <si>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</si>
  <si>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</si>
  <si>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</si>
  <si>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</si>
  <si>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</si>
  <si>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</si>
  <si>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</si>
  <si>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</si>
  <si>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</si>
  <si>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</si>
  <si>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</si>
  <si>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</si>
  <si>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</si>
  <si>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</si>
  <si>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</si>
  <si>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</si>
  <si>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</si>
  <si>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</si>
  <si>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</si>
  <si>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</si>
  <si>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</si>
  <si>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</si>
  <si>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</si>
  <si>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</si>
  <si>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</si>
  <si>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</si>
  <si>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</si>
  <si>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</si>
  <si>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</si>
  <si>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</si>
  <si>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</si>
  <si>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</si>
  <si>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</si>
  <si>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</si>
  <si>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</si>
  <si>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</si>
  <si>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</si>
  <si>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</si>
  <si>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</si>
  <si>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</si>
  <si>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</si>
  <si>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</si>
  <si>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</si>
  <si>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</si>
  <si>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</si>
  <si>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</si>
  <si>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</si>
  <si>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</si>
  <si>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</si>
  <si>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</si>
  <si>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</si>
  <si>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</si>
  <si>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</si>
  <si>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</si>
  <si>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</si>
  <si>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</si>
  <si>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</si>
  <si>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</si>
  <si>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</si>
  <si>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</si>
  <si>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</si>
  <si>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</si>
  <si>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</si>
  <si>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</si>
  <si>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</si>
  <si>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</si>
  <si>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</si>
  <si>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</si>
  <si>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</si>
  <si>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</si>
  <si>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</si>
  <si>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</si>
  <si>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</si>
  <si>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</si>
  <si>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</si>
  <si>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</si>
  <si>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</si>
  <si>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</si>
  <si>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</si>
  <si>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</si>
  <si>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</si>
  <si>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</si>
  <si>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</si>
  <si>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</si>
  <si>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</si>
  <si>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</si>
  <si>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</si>
  <si>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</si>
  <si>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</si>
  <si>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</si>
  <si>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</si>
  <si>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</si>
  <si>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</si>
  <si>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</si>
  <si>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</si>
  <si>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</si>
  <si>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</si>
  <si>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</si>
  <si>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</si>
  <si>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</si>
  <si>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</si>
  <si>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</si>
  <si>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</si>
  <si>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</si>
  <si>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</si>
  <si>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</si>
  <si>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</si>
  <si>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</si>
  <si>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</si>
  <si>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</si>
  <si>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</si>
  <si>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</si>
  <si>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</si>
  <si>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</si>
  <si>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</si>
  <si>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</si>
  <si>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</si>
  <si>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</si>
  <si>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</si>
  <si>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</si>
  <si>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</si>
  <si>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</si>
  <si>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</si>
  <si>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</si>
  <si>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</si>
  <si>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</si>
  <si>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</si>
  <si>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</si>
  <si>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</si>
  <si>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</si>
  <si>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</si>
  <si>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</si>
  <si>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</si>
  <si>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</si>
  <si>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</si>
  <si>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</si>
  <si>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</si>
  <si>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</si>
  <si>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</si>
  <si>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</si>
  <si>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</si>
  <si>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</si>
  <si>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</si>
  <si>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</si>
  <si>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</si>
  <si>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</si>
  <si>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</si>
  <si>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</si>
  <si>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</si>
  <si>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</si>
  <si>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</si>
  <si>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</si>
  <si>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</si>
  <si>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</si>
  <si>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</si>
  <si>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</si>
  <si>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</si>
  <si>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</si>
  <si>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</si>
  <si>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</si>
  <si>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</si>
  <si>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</si>
  <si>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</si>
  <si>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</si>
  <si>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</si>
  <si>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</si>
  <si>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</si>
  <si>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</si>
  <si>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</si>
  <si>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</si>
  <si>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</si>
  <si>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</si>
  <si>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</si>
  <si>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</si>
  <si>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</si>
  <si>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</si>
  <si>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</si>
  <si>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</si>
  <si>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</si>
  <si>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</si>
  <si>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</si>
  <si>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</si>
  <si>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</si>
  <si>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</si>
  <si>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</si>
  <si>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</si>
  <si>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</si>
  <si>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</si>
  <si>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</si>
  <si>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</si>
  <si>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</si>
  <si>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</si>
  <si>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</si>
  <si>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</si>
  <si>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</si>
  <si>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</si>
  <si>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</si>
  <si>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</si>
  <si>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</si>
  <si>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</si>
  <si>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</si>
  <si>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</si>
  <si>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</si>
  <si>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</si>
  <si>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</si>
  <si>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</si>
  <si>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</si>
  <si>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</si>
  <si>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</si>
  <si>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</si>
  <si>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</si>
  <si>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</si>
  <si>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</si>
  <si>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</si>
  <si>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</si>
  <si>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</si>
  <si>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</si>
  <si>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</si>
  <si>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</si>
  <si>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</si>
  <si>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</si>
  <si>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</si>
  <si>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</si>
  <si>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</si>
  <si>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</si>
  <si>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</si>
  <si>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</si>
  <si>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</si>
  <si>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몰리브덴(ug/일)</t>
    <phoneticPr fontId="1" type="noConversion"/>
  </si>
  <si>
    <t>F</t>
  </si>
  <si>
    <t>(설문지 : FFQ 95문항 설문지, 사용자 : 공현주, ID : H1900795)</t>
  </si>
  <si>
    <t>2021년 08월 24일 15:32:56</t>
  </si>
  <si>
    <t>단백질</t>
    <phoneticPr fontId="1" type="noConversion"/>
  </si>
  <si>
    <t>식이섬유</t>
    <phoneticPr fontId="1" type="noConversion"/>
  </si>
  <si>
    <t>충분섭취량</t>
    <phoneticPr fontId="1" type="noConversion"/>
  </si>
  <si>
    <t>적정비율(최대)</t>
    <phoneticPr fontId="1" type="noConversion"/>
  </si>
  <si>
    <t>비타민D</t>
    <phoneticPr fontId="1" type="noConversion"/>
  </si>
  <si>
    <t>권장섭취량</t>
    <phoneticPr fontId="1" type="noConversion"/>
  </si>
  <si>
    <t>섭취량</t>
    <phoneticPr fontId="1" type="noConversion"/>
  </si>
  <si>
    <t>요오드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</si>
  <si>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</si>
  <si>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</si>
  <si>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</si>
  <si>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</si>
  <si>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크롬(ug/일)</t>
    <phoneticPr fontId="1" type="noConversion"/>
  </si>
  <si>
    <t>H1900795</t>
  </si>
  <si>
    <t>공현주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</si>
</sst>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32.551014000000002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1.3309671999999999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2.4861819999999999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638.44550000000004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2414.7732000000001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77.857950000000002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84.712800000000001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5.2730074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879.65282999999999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9.8043844000000005E-2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1.7435338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15.0198965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80.075119999999998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37.141669999999998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6.9089999999999998</c:v>
                </c:pt>
                <c:pt idx="1">
                  <c:v>9.2479999999999993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5.0787690000000003</c:v>
                </c:pt>
                <c:pt idx="1">
                  <c:v>5.4935169999999998</c:v>
                </c:pt>
                <c:pt idx="2">
                  <c:v>4.3465699999999998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330.29674999999997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10.292744000000001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80.296000000000006</c:v>
                </c:pt>
                <c:pt idx="1">
                  <c:v>7.335</c:v>
                </c:pt>
                <c:pt idx="2">
                  <c:v>12.369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1139.2775999999999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105.02663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254.78945999999999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1.6489176000000001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2365.8977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7.6285863000000003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1.0774634000000001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116.53525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0.67356300000000002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10.531233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1.0774634000000001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306.66129999999998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3.1903959999999998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공현주, ID : H1900795)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15:32:56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1139.2775999999999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32.551014000000002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15.0198965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80.296000000000006</v>
      </c>
      <c r="G8" s="59">
        <f>'DRIs DATA 입력'!G8</f>
        <v>7.335</v>
      </c>
      <c r="H8" s="59">
        <f>'DRIs DATA 입력'!H8</f>
        <v>12.369</v>
      </c>
      <c r="I8" s="55"/>
      <c r="J8" s="59" t="s">
        <v>215</v>
      </c>
      <c r="K8" s="59">
        <f>'DRIs DATA 입력'!K8</f>
        <v>6.9089999999999998</v>
      </c>
      <c r="L8" s="59">
        <f>'DRIs DATA 입력'!L8</f>
        <v>9.2479999999999993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330.29674999999997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10.292744000000001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1.6489176000000001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116.53525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105.02663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1.0243381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0.67356300000000002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10.531233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1.0774634000000001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306.66129999999998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3.1903959999999998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1.3309671999999999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2.4861819999999999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254.78945999999999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638.44550000000004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2365.8977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2414.7732000000001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77.857950000000002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84.712800000000001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7.6285863000000003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5.2730074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879.65282999999999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9.8043844000000005E-2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1.7435338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80.075119999999998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37.141669999999998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7" sqref="I4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305</v>
      </c>
      <c r="B1" s="55" t="s">
        <v>329</v>
      </c>
      <c r="G1" s="56" t="s">
        <v>306</v>
      </c>
      <c r="H1" s="55" t="s">
        <v>330</v>
      </c>
    </row>
    <row r="3" spans="1:27" x14ac:dyDescent="0.3">
      <c r="A3" s="65" t="s">
        <v>307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308</v>
      </c>
      <c r="B4" s="66"/>
      <c r="C4" s="66"/>
      <c r="E4" s="61" t="s">
        <v>282</v>
      </c>
      <c r="F4" s="62"/>
      <c r="G4" s="62"/>
      <c r="H4" s="63"/>
      <c r="J4" s="61" t="s">
        <v>285</v>
      </c>
      <c r="K4" s="62"/>
      <c r="L4" s="63"/>
      <c r="N4" s="66" t="s">
        <v>331</v>
      </c>
      <c r="O4" s="66"/>
      <c r="P4" s="66"/>
      <c r="Q4" s="66"/>
      <c r="R4" s="66"/>
      <c r="S4" s="66"/>
      <c r="U4" s="66" t="s">
        <v>332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49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286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286</v>
      </c>
      <c r="X5" s="60" t="s">
        <v>333</v>
      </c>
      <c r="Y5" s="60" t="s">
        <v>279</v>
      </c>
      <c r="Z5" s="60" t="s">
        <v>276</v>
      </c>
    </row>
    <row r="6" spans="1:27" x14ac:dyDescent="0.3">
      <c r="A6" s="60" t="s">
        <v>308</v>
      </c>
      <c r="B6" s="60">
        <v>1800</v>
      </c>
      <c r="C6" s="60">
        <v>1139.2775999999999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40</v>
      </c>
      <c r="P6" s="60">
        <v>50</v>
      </c>
      <c r="Q6" s="60">
        <v>0</v>
      </c>
      <c r="R6" s="60">
        <v>0</v>
      </c>
      <c r="S6" s="60">
        <v>32.551014000000002</v>
      </c>
      <c r="U6" s="60" t="s">
        <v>313</v>
      </c>
      <c r="V6" s="60">
        <v>0</v>
      </c>
      <c r="W6" s="60">
        <v>0</v>
      </c>
      <c r="X6" s="60">
        <v>20</v>
      </c>
      <c r="Y6" s="60">
        <v>0</v>
      </c>
      <c r="Z6" s="60">
        <v>15.0198965</v>
      </c>
    </row>
    <row r="7" spans="1:27" x14ac:dyDescent="0.3">
      <c r="E7" s="60" t="s">
        <v>334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80.296000000000006</v>
      </c>
      <c r="G8" s="60">
        <v>7.335</v>
      </c>
      <c r="H8" s="60">
        <v>12.369</v>
      </c>
      <c r="J8" s="60" t="s">
        <v>314</v>
      </c>
      <c r="K8" s="60">
        <v>6.9089999999999998</v>
      </c>
      <c r="L8" s="60">
        <v>9.2479999999999993</v>
      </c>
    </row>
    <row r="13" spans="1:27" x14ac:dyDescent="0.3">
      <c r="A13" s="64" t="s">
        <v>301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287</v>
      </c>
      <c r="I14" s="66"/>
      <c r="J14" s="66"/>
      <c r="K14" s="66"/>
      <c r="L14" s="66"/>
      <c r="M14" s="66"/>
      <c r="O14" s="66" t="s">
        <v>335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286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286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286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286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430</v>
      </c>
      <c r="C16" s="60">
        <v>600</v>
      </c>
      <c r="D16" s="60">
        <v>0</v>
      </c>
      <c r="E16" s="60">
        <v>3000</v>
      </c>
      <c r="F16" s="60">
        <v>330.29674999999997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10.292744000000001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1.6489176000000001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116.53525</v>
      </c>
    </row>
    <row r="23" spans="1:62" x14ac:dyDescent="0.3">
      <c r="A23" s="64" t="s">
        <v>317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283</v>
      </c>
      <c r="B24" s="66"/>
      <c r="C24" s="66"/>
      <c r="D24" s="66"/>
      <c r="E24" s="66"/>
      <c r="F24" s="66"/>
      <c r="H24" s="66" t="s">
        <v>288</v>
      </c>
      <c r="I24" s="66"/>
      <c r="J24" s="66"/>
      <c r="K24" s="66"/>
      <c r="L24" s="66"/>
      <c r="M24" s="66"/>
      <c r="O24" s="66" t="s">
        <v>289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286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286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286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336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286</v>
      </c>
      <c r="AF25" s="60" t="s">
        <v>333</v>
      </c>
      <c r="AG25" s="60" t="s">
        <v>279</v>
      </c>
      <c r="AH25" s="60" t="s">
        <v>276</v>
      </c>
      <c r="AJ25" s="60"/>
      <c r="AK25" s="60" t="s">
        <v>277</v>
      </c>
      <c r="AL25" s="60" t="s">
        <v>286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286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286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286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105.02663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1.0243381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0.67356300000000002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10.531233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1.0774634000000001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306.66129999999998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3.1903959999999998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1.3309671999999999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2.4861819999999999</v>
      </c>
    </row>
    <row r="33" spans="1:68" x14ac:dyDescent="0.3">
      <c r="A33" s="64" t="s">
        <v>320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286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286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286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286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336</v>
      </c>
      <c r="AF35" s="60" t="s">
        <v>278</v>
      </c>
      <c r="AG35" s="60" t="s">
        <v>279</v>
      </c>
      <c r="AH35" s="60" t="s">
        <v>337</v>
      </c>
      <c r="AJ35" s="60"/>
      <c r="AK35" s="60" t="s">
        <v>277</v>
      </c>
      <c r="AL35" s="60" t="s">
        <v>336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254.78945999999999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638.44550000000004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2365.8977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2414.7732000000001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77.857950000000002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84.712800000000001</v>
      </c>
    </row>
    <row r="43" spans="1:68" x14ac:dyDescent="0.3">
      <c r="A43" s="64" t="s">
        <v>295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338</v>
      </c>
      <c r="AK44" s="66"/>
      <c r="AL44" s="66"/>
      <c r="AM44" s="66"/>
      <c r="AN44" s="66"/>
      <c r="AO44" s="66"/>
      <c r="AQ44" s="66" t="s">
        <v>284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286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286</v>
      </c>
      <c r="K45" s="60" t="s">
        <v>278</v>
      </c>
      <c r="L45" s="60" t="s">
        <v>339</v>
      </c>
      <c r="M45" s="60" t="s">
        <v>337</v>
      </c>
      <c r="O45" s="60"/>
      <c r="P45" s="60" t="s">
        <v>277</v>
      </c>
      <c r="Q45" s="60" t="s">
        <v>286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336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286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286</v>
      </c>
      <c r="AM45" s="60" t="s">
        <v>278</v>
      </c>
      <c r="AN45" s="60" t="s">
        <v>279</v>
      </c>
      <c r="AO45" s="60" t="s">
        <v>340</v>
      </c>
      <c r="AQ45" s="60"/>
      <c r="AR45" s="60" t="s">
        <v>277</v>
      </c>
      <c r="AS45" s="60" t="s">
        <v>286</v>
      </c>
      <c r="AT45" s="60" t="s">
        <v>341</v>
      </c>
      <c r="AU45" s="60" t="s">
        <v>279</v>
      </c>
      <c r="AV45" s="60" t="s">
        <v>276</v>
      </c>
      <c r="AX45" s="60"/>
      <c r="AY45" s="60" t="s">
        <v>277</v>
      </c>
      <c r="AZ45" s="60" t="s">
        <v>286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286</v>
      </c>
      <c r="BH45" s="60" t="s">
        <v>278</v>
      </c>
      <c r="BI45" s="60" t="s">
        <v>342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7.6285863000000003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5.2730074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879.65282999999999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9.8043844000000005E-2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1.7435338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80.075119999999998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37.141669999999998</v>
      </c>
      <c r="AX46" s="60" t="s">
        <v>327</v>
      </c>
      <c r="AY46" s="60"/>
      <c r="AZ46" s="60"/>
      <c r="BA46" s="60"/>
      <c r="BB46" s="60"/>
      <c r="BC46" s="60"/>
      <c r="BE46" s="60" t="s">
        <v>343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9" sqref="F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344</v>
      </c>
      <c r="B2" s="55" t="s">
        <v>345</v>
      </c>
      <c r="C2" s="55" t="s">
        <v>328</v>
      </c>
      <c r="D2" s="55">
        <v>50</v>
      </c>
      <c r="E2" s="55">
        <v>1139.2775999999999</v>
      </c>
      <c r="F2" s="55">
        <v>211.31589</v>
      </c>
      <c r="G2" s="55">
        <v>19.304773000000001</v>
      </c>
      <c r="H2" s="55">
        <v>10.853465</v>
      </c>
      <c r="I2" s="55">
        <v>8.4513069999999999</v>
      </c>
      <c r="J2" s="55">
        <v>32.551014000000002</v>
      </c>
      <c r="K2" s="55">
        <v>19.486498000000001</v>
      </c>
      <c r="L2" s="55">
        <v>13.064515</v>
      </c>
      <c r="M2" s="55">
        <v>15.0198965</v>
      </c>
      <c r="N2" s="55">
        <v>1.8164054000000001</v>
      </c>
      <c r="O2" s="55">
        <v>8.6693429999999996</v>
      </c>
      <c r="P2" s="55">
        <v>850.53765999999996</v>
      </c>
      <c r="Q2" s="55">
        <v>13.014986</v>
      </c>
      <c r="R2" s="55">
        <v>330.29674999999997</v>
      </c>
      <c r="S2" s="55">
        <v>36.601280000000003</v>
      </c>
      <c r="T2" s="55">
        <v>3524.3420000000001</v>
      </c>
      <c r="U2" s="55">
        <v>1.6489176000000001</v>
      </c>
      <c r="V2" s="55">
        <v>10.292744000000001</v>
      </c>
      <c r="W2" s="55">
        <v>116.53525</v>
      </c>
      <c r="X2" s="55">
        <v>105.02663</v>
      </c>
      <c r="Y2" s="55">
        <v>1.0243381</v>
      </c>
      <c r="Z2" s="55">
        <v>0.67356300000000002</v>
      </c>
      <c r="AA2" s="55">
        <v>10.531233</v>
      </c>
      <c r="AB2" s="55">
        <v>1.0774634000000001</v>
      </c>
      <c r="AC2" s="55">
        <v>306.66129999999998</v>
      </c>
      <c r="AD2" s="55">
        <v>3.1903959999999998</v>
      </c>
      <c r="AE2" s="55">
        <v>1.3309671999999999</v>
      </c>
      <c r="AF2" s="55">
        <v>2.4861819999999999</v>
      </c>
      <c r="AG2" s="55">
        <v>254.78945999999999</v>
      </c>
      <c r="AH2" s="55">
        <v>164.28487999999999</v>
      </c>
      <c r="AI2" s="55">
        <v>90.504580000000004</v>
      </c>
      <c r="AJ2" s="55">
        <v>638.44550000000004</v>
      </c>
      <c r="AK2" s="55">
        <v>2365.8977</v>
      </c>
      <c r="AL2" s="55">
        <v>77.857950000000002</v>
      </c>
      <c r="AM2" s="55">
        <v>2414.7732000000001</v>
      </c>
      <c r="AN2" s="55">
        <v>84.712800000000001</v>
      </c>
      <c r="AO2" s="55">
        <v>7.6285863000000003</v>
      </c>
      <c r="AP2" s="55">
        <v>6.2163987000000001</v>
      </c>
      <c r="AQ2" s="55">
        <v>1.4121874999999999</v>
      </c>
      <c r="AR2" s="55">
        <v>5.2730074</v>
      </c>
      <c r="AS2" s="55">
        <v>879.65282999999999</v>
      </c>
      <c r="AT2" s="55">
        <v>9.8043844000000005E-2</v>
      </c>
      <c r="AU2" s="55">
        <v>1.7435338</v>
      </c>
      <c r="AV2" s="55">
        <v>80.075119999999998</v>
      </c>
      <c r="AW2" s="55">
        <v>37.141669999999998</v>
      </c>
      <c r="AX2" s="55">
        <v>5.1426779999999998E-2</v>
      </c>
      <c r="AY2" s="55">
        <v>0.50295745999999997</v>
      </c>
      <c r="AZ2" s="55">
        <v>92.995440000000002</v>
      </c>
      <c r="BA2" s="55">
        <v>14.932603</v>
      </c>
      <c r="BB2" s="55">
        <v>5.0787690000000003</v>
      </c>
      <c r="BC2" s="55">
        <v>5.4935169999999998</v>
      </c>
      <c r="BD2" s="55">
        <v>4.3465699999999998</v>
      </c>
      <c r="BE2" s="55">
        <v>0.34973270000000001</v>
      </c>
      <c r="BF2" s="55">
        <v>1.0091368000000001</v>
      </c>
      <c r="BG2" s="55">
        <v>0</v>
      </c>
      <c r="BH2" s="55">
        <v>1.0264130999999999E-2</v>
      </c>
      <c r="BI2" s="55">
        <v>8.2700940000000004E-3</v>
      </c>
      <c r="BJ2" s="55">
        <v>3.3563030000000001E-2</v>
      </c>
      <c r="BK2" s="55">
        <v>0</v>
      </c>
      <c r="BL2" s="55">
        <v>0.18503532</v>
      </c>
      <c r="BM2" s="55">
        <v>2.0179874999999998</v>
      </c>
      <c r="BN2" s="55">
        <v>0.6129327</v>
      </c>
      <c r="BO2" s="55">
        <v>30.139140999999999</v>
      </c>
      <c r="BP2" s="55">
        <v>5.5420870000000004</v>
      </c>
      <c r="BQ2" s="55">
        <v>9.4338429999999995</v>
      </c>
      <c r="BR2" s="55">
        <v>33.044426000000001</v>
      </c>
      <c r="BS2" s="55">
        <v>11.337681999999999</v>
      </c>
      <c r="BT2" s="55">
        <v>7.0632679999999999</v>
      </c>
      <c r="BU2" s="55">
        <v>3.0147117000000001E-2</v>
      </c>
      <c r="BV2" s="55">
        <v>1.8800600000000001E-2</v>
      </c>
      <c r="BW2" s="55">
        <v>0.4575379</v>
      </c>
      <c r="BX2" s="55">
        <v>0.68935979999999997</v>
      </c>
      <c r="BY2" s="55">
        <v>5.1647369999999998E-2</v>
      </c>
      <c r="BZ2" s="55">
        <v>4.1498966000000001E-4</v>
      </c>
      <c r="CA2" s="55">
        <v>0.25016860000000002</v>
      </c>
      <c r="CB2" s="55">
        <v>8.8386739999999995E-3</v>
      </c>
      <c r="CC2" s="55">
        <v>6.1012867999999998E-2</v>
      </c>
      <c r="CD2" s="55">
        <v>0.74162620000000001</v>
      </c>
      <c r="CE2" s="55">
        <v>2.9113165999999999E-2</v>
      </c>
      <c r="CF2" s="55">
        <v>0.15582699999999999</v>
      </c>
      <c r="CG2" s="55">
        <v>2.4750000000000001E-7</v>
      </c>
      <c r="CH2" s="55">
        <v>1.8726969999999999E-2</v>
      </c>
      <c r="CI2" s="55">
        <v>6.3704499999999997E-3</v>
      </c>
      <c r="CJ2" s="55">
        <v>1.6365959999999999</v>
      </c>
      <c r="CK2" s="55">
        <v>4.5338870000000003E-3</v>
      </c>
      <c r="CL2" s="55">
        <v>0.30917211999999999</v>
      </c>
      <c r="CM2" s="55">
        <v>1.8360158</v>
      </c>
      <c r="CN2" s="55">
        <v>943.14464999999996</v>
      </c>
      <c r="CO2" s="55">
        <v>1611.2402</v>
      </c>
      <c r="CP2" s="55">
        <v>859.21529999999996</v>
      </c>
      <c r="CQ2" s="55">
        <v>363.09604000000002</v>
      </c>
      <c r="CR2" s="55">
        <v>179.02489</v>
      </c>
      <c r="CS2" s="55">
        <v>221.38217</v>
      </c>
      <c r="CT2" s="55">
        <v>901.93646000000001</v>
      </c>
      <c r="CU2" s="55">
        <v>520.8963</v>
      </c>
      <c r="CV2" s="55">
        <v>701.24329999999998</v>
      </c>
      <c r="CW2" s="55">
        <v>578.07416000000001</v>
      </c>
      <c r="CX2" s="55">
        <v>196.37126000000001</v>
      </c>
      <c r="CY2" s="55">
        <v>1257.5311999999999</v>
      </c>
      <c r="CZ2" s="55">
        <v>614.49019999999996</v>
      </c>
      <c r="DA2" s="55">
        <v>1259.8187</v>
      </c>
      <c r="DB2" s="55">
        <v>1369.0476000000001</v>
      </c>
      <c r="DC2" s="55">
        <v>1840.4445000000001</v>
      </c>
      <c r="DD2" s="55">
        <v>3129.4524000000001</v>
      </c>
      <c r="DE2" s="55">
        <v>619.18409999999994</v>
      </c>
      <c r="DF2" s="55">
        <v>1656.4829</v>
      </c>
      <c r="DG2" s="55">
        <v>663.95965999999999</v>
      </c>
      <c r="DH2" s="55">
        <v>37.182580000000002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14.932603</v>
      </c>
      <c r="B6">
        <f>BB2</f>
        <v>5.0787690000000003</v>
      </c>
      <c r="C6">
        <f>BC2</f>
        <v>5.4935169999999998</v>
      </c>
      <c r="D6">
        <f>BD2</f>
        <v>4.3465699999999998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26073</v>
      </c>
      <c r="C2" s="51">
        <f ca="1">YEAR(TODAY())-YEAR(B2)+IF(TODAY()&gt;=DATE(YEAR(TODAY()),MONTH(B2),DAY(B2)),0,-1)</f>
        <v>50</v>
      </c>
      <c r="E2" s="47">
        <v>160</v>
      </c>
      <c r="F2" s="48" t="s">
        <v>275</v>
      </c>
      <c r="G2" s="47">
        <v>70</v>
      </c>
      <c r="H2" s="46" t="s">
        <v>40</v>
      </c>
      <c r="I2" s="67">
        <f>ROUND(G3/E3^2,1)</f>
        <v>27.3</v>
      </c>
    </row>
    <row r="3" spans="1:9" x14ac:dyDescent="0.3">
      <c r="E3" s="46">
        <f>E2/100</f>
        <v>1.6</v>
      </c>
      <c r="F3" s="46" t="s">
        <v>39</v>
      </c>
      <c r="G3" s="46">
        <f>G2</f>
        <v>70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공현주, ID : H1900795)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15:32:56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26" sqref="AC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44382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50</v>
      </c>
      <c r="G12" s="132"/>
      <c r="H12" s="132"/>
      <c r="I12" s="132"/>
      <c r="K12" s="123">
        <f>'개인정보 및 신체계측 입력'!E2</f>
        <v>160</v>
      </c>
      <c r="L12" s="124"/>
      <c r="M12" s="117">
        <f>'개인정보 및 신체계측 입력'!G2</f>
        <v>70</v>
      </c>
      <c r="N12" s="118"/>
      <c r="O12" s="113" t="s">
        <v>270</v>
      </c>
      <c r="P12" s="107"/>
      <c r="Q12" s="110">
        <f>'개인정보 및 신체계측 입력'!I2</f>
        <v>27.3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공현주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80.296000000000006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7.335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12.369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0.8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9.1999999999999993</v>
      </c>
      <c r="L72" s="34" t="s">
        <v>52</v>
      </c>
      <c r="M72" s="34">
        <f>ROUND('DRIs DATA'!K8,1)</f>
        <v>6.9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44.04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85.77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105.03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71.83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31.85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157.72999999999999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76.290000000000006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2021-08-25T05:18:32Z</dcterms:modified>
</cp:coreProperties>
</file>